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76" windowHeight="12504" tabRatio="827" activeTab="0"/>
  </bookViews>
  <sheets>
    <sheet name="Junior_I" sheetId="1" r:id="rId1"/>
    <sheet name="Junior_II dívky" sheetId="2" r:id="rId2"/>
    <sheet name="Junior_II chlapci" sheetId="3" r:id="rId3"/>
    <sheet name="Junuior A dívky" sheetId="4" r:id="rId4"/>
    <sheet name="Junuior A mix" sheetId="5" r:id="rId5"/>
    <sheet name="Senior A ženy" sheetId="6" r:id="rId6"/>
    <sheet name="Senior A mix" sheetId="7" r:id="rId7"/>
    <sheet name="Senior B" sheetId="8" r:id="rId8"/>
    <sheet name="TRIA mladší" sheetId="9" r:id="rId9"/>
    <sheet name="TRIA starší" sheetId="10" r:id="rId10"/>
    <sheet name="Souhrn" sheetId="11" r:id="rId11"/>
    <sheet name="Body ČP" sheetId="12" r:id="rId12"/>
  </sheets>
  <definedNames>
    <definedName name="_xlnm.Print_Titles" localSheetId="10">'Souhrn'!$1:$9</definedName>
    <definedName name="_xlnm.Print_Area" localSheetId="10">'Souhrn'!$A$1:$G$213</definedName>
  </definedNames>
  <calcPr fullCalcOnLoad="1"/>
</workbook>
</file>

<file path=xl/sharedStrings.xml><?xml version="1.0" encoding="utf-8"?>
<sst xmlns="http://schemas.openxmlformats.org/spreadsheetml/2006/main" count="466" uniqueCount="84">
  <si>
    <t>Pořadí</t>
  </si>
  <si>
    <t>Start. číslo</t>
  </si>
  <si>
    <t>Družstvo</t>
  </si>
  <si>
    <t>D</t>
  </si>
  <si>
    <t>E</t>
  </si>
  <si>
    <t>C</t>
  </si>
  <si>
    <t>PEN</t>
  </si>
  <si>
    <t>TOTAL</t>
  </si>
  <si>
    <t>Pohybová skladba</t>
  </si>
  <si>
    <t>Akrobacie</t>
  </si>
  <si>
    <t>Trampolína</t>
  </si>
  <si>
    <t>PEN             SJ</t>
  </si>
  <si>
    <t>Celkem</t>
  </si>
  <si>
    <t>Pohybová skladba (E1):</t>
  </si>
  <si>
    <t>Akrobacie (E1):</t>
  </si>
  <si>
    <t>Trampolína (E1):</t>
  </si>
  <si>
    <t>hlavní rozhodčí (SJ)</t>
  </si>
  <si>
    <t>ředitel závodu</t>
  </si>
  <si>
    <t>Logo pořadatele</t>
  </si>
  <si>
    <t>Kategorie:</t>
  </si>
  <si>
    <t>Souhrnná výsledková listina</t>
  </si>
  <si>
    <t>Výsledková listina - kategorie Junior I (do 11 let)</t>
  </si>
  <si>
    <t>Junior I (do 11 let)</t>
  </si>
  <si>
    <t>Body do ČP</t>
  </si>
  <si>
    <t>Body ČP</t>
  </si>
  <si>
    <t>Pořadí MČR</t>
  </si>
  <si>
    <t>Senior B (od 16 let)</t>
  </si>
  <si>
    <t>Výsledková listina - kategorie Senior B (od 16 let)</t>
  </si>
  <si>
    <t>5. závod Českého poháru TeamGym 2019</t>
  </si>
  <si>
    <t>9. listopadu 2019</t>
  </si>
  <si>
    <t>Republiková soutěž ČASPV</t>
  </si>
  <si>
    <t>FLIK - FLAK Plzeň A</t>
  </si>
  <si>
    <t>Gym club Třebíč</t>
  </si>
  <si>
    <t>TJ Sokol Řepy</t>
  </si>
  <si>
    <t>Gymnastika Říčany</t>
  </si>
  <si>
    <t>TVT Motion Mnichovice B</t>
  </si>
  <si>
    <t>Gym club Reda</t>
  </si>
  <si>
    <t>DDM Kadaň</t>
  </si>
  <si>
    <t>Spartak Trutnov</t>
  </si>
  <si>
    <t>TJ Chropyně</t>
  </si>
  <si>
    <t>TVT Motion Mnichovice A</t>
  </si>
  <si>
    <t>TJ Svitavy</t>
  </si>
  <si>
    <t>FLIK-FLAK Plzeň B</t>
  </si>
  <si>
    <t>TJ Sokol Příbram B</t>
  </si>
  <si>
    <t>KSG Moravská Slávia Brno</t>
  </si>
  <si>
    <t>TJ Rožnov pod Radhoštěm</t>
  </si>
  <si>
    <t>FLIK - FLAK Plzeň B</t>
  </si>
  <si>
    <t>SK Kamenice</t>
  </si>
  <si>
    <t>Sokol Dvůr Králové nad Labem</t>
  </si>
  <si>
    <t>Výsledková listina - kategorie Junior A mix (13-17 let)</t>
  </si>
  <si>
    <t>Junior A mix (13-17 let)</t>
  </si>
  <si>
    <t>Junior A dívky (13-17 let)</t>
  </si>
  <si>
    <t>Výsledková listina - kategorie Junior A dívky (13-17 let)</t>
  </si>
  <si>
    <t>Výsledková listina - kategorie Senior A ženy (od 16 let)</t>
  </si>
  <si>
    <t>Výsledková listina - kategorie Senior A mix (od 16 let)</t>
  </si>
  <si>
    <t>TJ Bohemians</t>
  </si>
  <si>
    <t>KSG Moravská Slavia Brno</t>
  </si>
  <si>
    <t>Senior A ženy (od 16 let)</t>
  </si>
  <si>
    <t>Senior A mix (od 16 let)</t>
  </si>
  <si>
    <t>MicroTeam mladší (7-11 let)</t>
  </si>
  <si>
    <t>MicroTeam starší (od 12 let)</t>
  </si>
  <si>
    <t>SK GymSport Praha</t>
  </si>
  <si>
    <t>Gym club Reda A</t>
  </si>
  <si>
    <t>Gym club Reda B</t>
  </si>
  <si>
    <t>TJ VP Frýdek - Místek</t>
  </si>
  <si>
    <t>TJ Avia Čakovice</t>
  </si>
  <si>
    <t>Trio Vyšehrad</t>
  </si>
  <si>
    <t>Výsledková listina - kateogorie Junior II dívky (11-16 let)</t>
  </si>
  <si>
    <t>Výsledková listina - kateogorie Junior II chlapci (11-16 let)</t>
  </si>
  <si>
    <t>Junior II dívky (11-16 let)</t>
  </si>
  <si>
    <t>Junior II chlapci (11-16 let)</t>
  </si>
  <si>
    <t>Frýdek-Místek</t>
  </si>
  <si>
    <t>Natálie Navrátilová</t>
  </si>
  <si>
    <t>Libor Pečenka</t>
  </si>
  <si>
    <t>Zuzana Čeledová</t>
  </si>
  <si>
    <t>Veronika Krejčí</t>
  </si>
  <si>
    <t>Gabriela Machová</t>
  </si>
  <si>
    <t>FLIK - FLAK Plzeň</t>
  </si>
  <si>
    <t>TJ Sokol Příbram</t>
  </si>
  <si>
    <t>Gymnastika Říčany Eagles</t>
  </si>
  <si>
    <t>Výsledková listina - TRIA starší (od 12 let)</t>
  </si>
  <si>
    <t>Výsledková listina - TRIA mladší (7-11 let)</t>
  </si>
  <si>
    <t>TJ AVIA Čakovice A</t>
  </si>
  <si>
    <t>TJ AVIA Čakovice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</si>
</sst>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8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1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22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9" borderId="16" xfId="0" applyNumberFormat="1" applyFill="1" applyBorder="1" applyAlignment="1">
      <alignment horizontal="center"/>
    </xf>
    <xf numFmtId="164" fontId="0" fillId="9" borderId="22" xfId="0" applyNumberFormat="1" applyFill="1" applyBorder="1" applyAlignment="1">
      <alignment horizontal="center"/>
    </xf>
    <xf numFmtId="164" fontId="0" fillId="9" borderId="32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9" borderId="19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ill="1" applyBorder="1" applyAlignment="1">
      <alignment/>
    </xf>
    <xf numFmtId="164" fontId="6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9" borderId="46" xfId="0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9" borderId="4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46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left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1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2</xdr:col>
      <xdr:colOff>295275</xdr:colOff>
      <xdr:row>6</xdr:row>
      <xdr:rowOff>171450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171450</xdr:rowOff>
    </xdr:from>
    <xdr:to>
      <xdr:col>4</xdr:col>
      <xdr:colOff>161925</xdr:colOff>
      <xdr:row>6</xdr:row>
      <xdr:rowOff>171450</xdr:rowOff>
    </xdr:to>
    <xdr:pic>
      <xdr:nvPicPr>
        <xdr:cNvPr id="2" name="Obrázek 3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7145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</xdr:row>
      <xdr:rowOff>19050</xdr:rowOff>
    </xdr:from>
    <xdr:to>
      <xdr:col>19</xdr:col>
      <xdr:colOff>57150</xdr:colOff>
      <xdr:row>7</xdr:row>
      <xdr:rowOff>142875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0955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</xdr:row>
      <xdr:rowOff>133350</xdr:rowOff>
    </xdr:from>
    <xdr:to>
      <xdr:col>21</xdr:col>
      <xdr:colOff>419100</xdr:colOff>
      <xdr:row>7</xdr:row>
      <xdr:rowOff>57150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323850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2</xdr:col>
      <xdr:colOff>266700</xdr:colOff>
      <xdr:row>7</xdr:row>
      <xdr:rowOff>28575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</xdr:row>
      <xdr:rowOff>38100</xdr:rowOff>
    </xdr:from>
    <xdr:to>
      <xdr:col>3</xdr:col>
      <xdr:colOff>647700</xdr:colOff>
      <xdr:row>7</xdr:row>
      <xdr:rowOff>57150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19075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</xdr:row>
      <xdr:rowOff>38100</xdr:rowOff>
    </xdr:from>
    <xdr:to>
      <xdr:col>19</xdr:col>
      <xdr:colOff>247650</xdr:colOff>
      <xdr:row>7</xdr:row>
      <xdr:rowOff>38100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2190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1</xdr:row>
      <xdr:rowOff>171450</xdr:rowOff>
    </xdr:from>
    <xdr:to>
      <xdr:col>21</xdr:col>
      <xdr:colOff>485775</xdr:colOff>
      <xdr:row>7</xdr:row>
      <xdr:rowOff>28575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352425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1</xdr:row>
      <xdr:rowOff>66675</xdr:rowOff>
    </xdr:from>
    <xdr:to>
      <xdr:col>5</xdr:col>
      <xdr:colOff>771525</xdr:colOff>
      <xdr:row>6</xdr:row>
      <xdr:rowOff>123825</xdr:rowOff>
    </xdr:to>
    <xdr:pic>
      <xdr:nvPicPr>
        <xdr:cNvPr id="2" name="Obrázek 3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57175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1</xdr:row>
      <xdr:rowOff>66675</xdr:rowOff>
    </xdr:from>
    <xdr:to>
      <xdr:col>7</xdr:col>
      <xdr:colOff>0</xdr:colOff>
      <xdr:row>6</xdr:row>
      <xdr:rowOff>123825</xdr:rowOff>
    </xdr:to>
    <xdr:pic>
      <xdr:nvPicPr>
        <xdr:cNvPr id="3" name="Obrázek 4" descr="Logo phj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257175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2</xdr:col>
      <xdr:colOff>304800</xdr:colOff>
      <xdr:row>6</xdr:row>
      <xdr:rowOff>171450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171450</xdr:rowOff>
    </xdr:from>
    <xdr:to>
      <xdr:col>4</xdr:col>
      <xdr:colOff>171450</xdr:colOff>
      <xdr:row>6</xdr:row>
      <xdr:rowOff>171450</xdr:rowOff>
    </xdr:to>
    <xdr:pic>
      <xdr:nvPicPr>
        <xdr:cNvPr id="2" name="Obrázek 8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7145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</xdr:row>
      <xdr:rowOff>19050</xdr:rowOff>
    </xdr:from>
    <xdr:to>
      <xdr:col>19</xdr:col>
      <xdr:colOff>66675</xdr:colOff>
      <xdr:row>7</xdr:row>
      <xdr:rowOff>142875</xdr:rowOff>
    </xdr:to>
    <xdr:pic>
      <xdr:nvPicPr>
        <xdr:cNvPr id="3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09550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</xdr:row>
      <xdr:rowOff>133350</xdr:rowOff>
    </xdr:from>
    <xdr:to>
      <xdr:col>21</xdr:col>
      <xdr:colOff>428625</xdr:colOff>
      <xdr:row>7</xdr:row>
      <xdr:rowOff>57150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23850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2</xdr:col>
      <xdr:colOff>314325</xdr:colOff>
      <xdr:row>7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190500</xdr:rowOff>
    </xdr:from>
    <xdr:to>
      <xdr:col>4</xdr:col>
      <xdr:colOff>180975</xdr:colOff>
      <xdr:row>7</xdr:row>
      <xdr:rowOff>9525</xdr:rowOff>
    </xdr:to>
    <xdr:pic>
      <xdr:nvPicPr>
        <xdr:cNvPr id="2" name="Obrázek 12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9050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1</xdr:row>
      <xdr:rowOff>38100</xdr:rowOff>
    </xdr:from>
    <xdr:to>
      <xdr:col>19</xdr:col>
      <xdr:colOff>76200</xdr:colOff>
      <xdr:row>7</xdr:row>
      <xdr:rowOff>161925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228600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1</xdr:row>
      <xdr:rowOff>161925</xdr:rowOff>
    </xdr:from>
    <xdr:to>
      <xdr:col>21</xdr:col>
      <xdr:colOff>438150</xdr:colOff>
      <xdr:row>7</xdr:row>
      <xdr:rowOff>76200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352425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2</xdr:col>
      <xdr:colOff>200025</xdr:colOff>
      <xdr:row>6</xdr:row>
      <xdr:rowOff>171450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161925</xdr:rowOff>
    </xdr:from>
    <xdr:to>
      <xdr:col>4</xdr:col>
      <xdr:colOff>76200</xdr:colOff>
      <xdr:row>6</xdr:row>
      <xdr:rowOff>171450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61925"/>
          <a:ext cx="904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</xdr:row>
      <xdr:rowOff>9525</xdr:rowOff>
    </xdr:from>
    <xdr:to>
      <xdr:col>18</xdr:col>
      <xdr:colOff>323850</xdr:colOff>
      <xdr:row>7</xdr:row>
      <xdr:rowOff>123825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00025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</xdr:row>
      <xdr:rowOff>133350</xdr:rowOff>
    </xdr:from>
    <xdr:to>
      <xdr:col>21</xdr:col>
      <xdr:colOff>314325</xdr:colOff>
      <xdr:row>7</xdr:row>
      <xdr:rowOff>47625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0" y="32385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0</xdr:rowOff>
    </xdr:from>
    <xdr:to>
      <xdr:col>2</xdr:col>
      <xdr:colOff>247650</xdr:colOff>
      <xdr:row>6</xdr:row>
      <xdr:rowOff>171450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171450</xdr:rowOff>
    </xdr:from>
    <xdr:to>
      <xdr:col>4</xdr:col>
      <xdr:colOff>114300</xdr:colOff>
      <xdr:row>6</xdr:row>
      <xdr:rowOff>171450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7145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19050</xdr:rowOff>
    </xdr:from>
    <xdr:to>
      <xdr:col>19</xdr:col>
      <xdr:colOff>9525</xdr:colOff>
      <xdr:row>7</xdr:row>
      <xdr:rowOff>142875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09550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</xdr:row>
      <xdr:rowOff>133350</xdr:rowOff>
    </xdr:from>
    <xdr:to>
      <xdr:col>21</xdr:col>
      <xdr:colOff>371475</xdr:colOff>
      <xdr:row>7</xdr:row>
      <xdr:rowOff>57150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323850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38100</xdr:rowOff>
    </xdr:from>
    <xdr:to>
      <xdr:col>2</xdr:col>
      <xdr:colOff>304800</xdr:colOff>
      <xdr:row>7</xdr:row>
      <xdr:rowOff>19050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</xdr:row>
      <xdr:rowOff>9525</xdr:rowOff>
    </xdr:from>
    <xdr:to>
      <xdr:col>4</xdr:col>
      <xdr:colOff>171450</xdr:colOff>
      <xdr:row>7</xdr:row>
      <xdr:rowOff>28575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</xdr:row>
      <xdr:rowOff>57150</xdr:rowOff>
    </xdr:from>
    <xdr:to>
      <xdr:col>19</xdr:col>
      <xdr:colOff>66675</xdr:colOff>
      <xdr:row>7</xdr:row>
      <xdr:rowOff>180975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381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</xdr:row>
      <xdr:rowOff>171450</xdr:rowOff>
    </xdr:from>
    <xdr:to>
      <xdr:col>21</xdr:col>
      <xdr:colOff>428625</xdr:colOff>
      <xdr:row>7</xdr:row>
      <xdr:rowOff>95250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52425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2</xdr:col>
      <xdr:colOff>257175</xdr:colOff>
      <xdr:row>6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028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123825</xdr:rowOff>
    </xdr:from>
    <xdr:to>
      <xdr:col>4</xdr:col>
      <xdr:colOff>123825</xdr:colOff>
      <xdr:row>6</xdr:row>
      <xdr:rowOff>142875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3825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0</xdr:row>
      <xdr:rowOff>171450</xdr:rowOff>
    </xdr:from>
    <xdr:to>
      <xdr:col>19</xdr:col>
      <xdr:colOff>19050</xdr:colOff>
      <xdr:row>7</xdr:row>
      <xdr:rowOff>114300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17145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95250</xdr:rowOff>
    </xdr:from>
    <xdr:to>
      <xdr:col>21</xdr:col>
      <xdr:colOff>381000</xdr:colOff>
      <xdr:row>7</xdr:row>
      <xdr:rowOff>19050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285750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47625</xdr:rowOff>
    </xdr:from>
    <xdr:to>
      <xdr:col>2</xdr:col>
      <xdr:colOff>247650</xdr:colOff>
      <xdr:row>7</xdr:row>
      <xdr:rowOff>28575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86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</xdr:row>
      <xdr:rowOff>19050</xdr:rowOff>
    </xdr:from>
    <xdr:to>
      <xdr:col>4</xdr:col>
      <xdr:colOff>114300</xdr:colOff>
      <xdr:row>7</xdr:row>
      <xdr:rowOff>38100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00025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66675</xdr:rowOff>
    </xdr:from>
    <xdr:to>
      <xdr:col>19</xdr:col>
      <xdr:colOff>9525</xdr:colOff>
      <xdr:row>8</xdr:row>
      <xdr:rowOff>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47650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</xdr:row>
      <xdr:rowOff>190500</xdr:rowOff>
    </xdr:from>
    <xdr:to>
      <xdr:col>21</xdr:col>
      <xdr:colOff>371475</xdr:colOff>
      <xdr:row>7</xdr:row>
      <xdr:rowOff>104775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371475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28575</xdr:rowOff>
    </xdr:from>
    <xdr:to>
      <xdr:col>2</xdr:col>
      <xdr:colOff>238125</xdr:colOff>
      <xdr:row>7</xdr:row>
      <xdr:rowOff>9525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19050</xdr:rowOff>
    </xdr:from>
    <xdr:to>
      <xdr:col>3</xdr:col>
      <xdr:colOff>628650</xdr:colOff>
      <xdr:row>7</xdr:row>
      <xdr:rowOff>38100</xdr:rowOff>
    </xdr:to>
    <xdr:pic>
      <xdr:nvPicPr>
        <xdr:cNvPr id="2" name="Obrázek 4" descr="Logo ce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00025"/>
          <a:ext cx="885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</xdr:row>
      <xdr:rowOff>19050</xdr:rowOff>
    </xdr:from>
    <xdr:to>
      <xdr:col>19</xdr:col>
      <xdr:colOff>219075</xdr:colOff>
      <xdr:row>7</xdr:row>
      <xdr:rowOff>28575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200025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1</xdr:row>
      <xdr:rowOff>152400</xdr:rowOff>
    </xdr:from>
    <xdr:to>
      <xdr:col>21</xdr:col>
      <xdr:colOff>447675</xdr:colOff>
      <xdr:row>7</xdr:row>
      <xdr:rowOff>9525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33375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C1">
      <selection activeCell="V25" sqref="V25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3" t="s">
        <v>30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">
        <v>29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21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 t="e">
        <f aca="true" t="shared" si="0" ref="A13:A27">_xlfn.RANK.EQ(V13,$V$13:$V$27,0)</f>
        <v>#NAME?</v>
      </c>
      <c r="B13" s="78">
        <v>8</v>
      </c>
      <c r="C13" s="79" t="s">
        <v>71</v>
      </c>
      <c r="D13" s="80"/>
      <c r="E13" s="81"/>
      <c r="F13" s="32">
        <v>4</v>
      </c>
      <c r="G13" s="33">
        <v>2.925</v>
      </c>
      <c r="H13" s="33">
        <v>6.2</v>
      </c>
      <c r="I13" s="33"/>
      <c r="J13" s="42">
        <f aca="true" t="shared" si="1" ref="J13:J27">SUM(F13+G13+H13-I13)</f>
        <v>13.125</v>
      </c>
      <c r="K13" s="32">
        <v>2</v>
      </c>
      <c r="L13" s="33">
        <v>2.7</v>
      </c>
      <c r="M13" s="33">
        <v>7.3</v>
      </c>
      <c r="N13" s="33"/>
      <c r="O13" s="42">
        <f aca="true" t="shared" si="2" ref="O13:O27">SUM(K13+L13+M13-N13)</f>
        <v>12</v>
      </c>
      <c r="P13" s="32">
        <v>2</v>
      </c>
      <c r="Q13" s="33">
        <v>2.1</v>
      </c>
      <c r="R13" s="33">
        <v>7.6</v>
      </c>
      <c r="S13" s="33"/>
      <c r="T13" s="42">
        <f aca="true" t="shared" si="3" ref="T13:T27">SUM(P13+Q13+R13-S13)</f>
        <v>11.7</v>
      </c>
      <c r="U13" s="12"/>
      <c r="V13" s="43">
        <f aca="true" t="shared" si="4" ref="V13:V27">SUM(J13+O13+T13-U13)</f>
        <v>36.825</v>
      </c>
      <c r="X13" s="21"/>
    </row>
    <row r="14" spans="1:24" ht="14.25">
      <c r="A14" s="11" t="e">
        <f t="shared" si="0"/>
        <v>#NAME?</v>
      </c>
      <c r="B14" s="75">
        <v>1</v>
      </c>
      <c r="C14" s="76" t="s">
        <v>31</v>
      </c>
      <c r="D14" s="77"/>
      <c r="E14" s="82"/>
      <c r="F14" s="34">
        <v>4</v>
      </c>
      <c r="G14" s="35">
        <v>3.1</v>
      </c>
      <c r="H14" s="35">
        <v>6.05</v>
      </c>
      <c r="I14" s="35"/>
      <c r="J14" s="44">
        <f t="shared" si="1"/>
        <v>13.149999999999999</v>
      </c>
      <c r="K14" s="34">
        <v>2</v>
      </c>
      <c r="L14" s="35">
        <v>3.1</v>
      </c>
      <c r="M14" s="35">
        <v>6.9</v>
      </c>
      <c r="N14" s="35"/>
      <c r="O14" s="44">
        <f t="shared" si="2"/>
        <v>12</v>
      </c>
      <c r="P14" s="34">
        <v>2</v>
      </c>
      <c r="Q14" s="35">
        <v>1.95</v>
      </c>
      <c r="R14" s="35">
        <v>7.6</v>
      </c>
      <c r="S14" s="35"/>
      <c r="T14" s="44">
        <f t="shared" si="3"/>
        <v>11.55</v>
      </c>
      <c r="U14" s="7"/>
      <c r="V14" s="45">
        <f t="shared" si="4"/>
        <v>36.7</v>
      </c>
      <c r="X14" s="21"/>
    </row>
    <row r="15" spans="1:24" ht="14.25">
      <c r="A15" s="11" t="e">
        <f t="shared" si="0"/>
        <v>#NAME?</v>
      </c>
      <c r="B15" s="75">
        <v>9</v>
      </c>
      <c r="C15" s="76" t="s">
        <v>82</v>
      </c>
      <c r="D15" s="77"/>
      <c r="E15" s="82"/>
      <c r="F15" s="34">
        <v>4</v>
      </c>
      <c r="G15" s="35">
        <v>2.05</v>
      </c>
      <c r="H15" s="35">
        <v>7.4</v>
      </c>
      <c r="I15" s="35">
        <v>0.3</v>
      </c>
      <c r="J15" s="44">
        <f t="shared" si="1"/>
        <v>13.149999999999999</v>
      </c>
      <c r="K15" s="34">
        <v>2</v>
      </c>
      <c r="L15" s="35">
        <v>2.8</v>
      </c>
      <c r="M15" s="35">
        <v>7.45</v>
      </c>
      <c r="N15" s="35"/>
      <c r="O15" s="44">
        <f t="shared" si="2"/>
        <v>12.25</v>
      </c>
      <c r="P15" s="34">
        <v>2</v>
      </c>
      <c r="Q15" s="35">
        <v>1.9</v>
      </c>
      <c r="R15" s="35">
        <v>7.05</v>
      </c>
      <c r="S15" s="35"/>
      <c r="T15" s="44">
        <f t="shared" si="3"/>
        <v>10.95</v>
      </c>
      <c r="U15" s="7"/>
      <c r="V15" s="45">
        <f t="shared" si="4"/>
        <v>36.349999999999994</v>
      </c>
      <c r="X15" s="21"/>
    </row>
    <row r="16" spans="1:24" ht="14.25">
      <c r="A16" s="11" t="e">
        <f t="shared" si="0"/>
        <v>#NAME?</v>
      </c>
      <c r="B16" s="75">
        <v>12</v>
      </c>
      <c r="C16" s="76" t="s">
        <v>40</v>
      </c>
      <c r="D16" s="77"/>
      <c r="E16" s="82"/>
      <c r="F16" s="34">
        <v>4</v>
      </c>
      <c r="G16" s="35">
        <v>4.225</v>
      </c>
      <c r="H16" s="35">
        <v>5.5</v>
      </c>
      <c r="I16" s="35">
        <v>0.3</v>
      </c>
      <c r="J16" s="44">
        <f t="shared" si="1"/>
        <v>13.424999999999999</v>
      </c>
      <c r="K16" s="34">
        <v>2</v>
      </c>
      <c r="L16" s="35">
        <v>3.1</v>
      </c>
      <c r="M16" s="35">
        <v>7.4</v>
      </c>
      <c r="N16" s="35"/>
      <c r="O16" s="44">
        <f t="shared" si="2"/>
        <v>12.5</v>
      </c>
      <c r="P16" s="34">
        <v>1.9</v>
      </c>
      <c r="Q16" s="35">
        <v>2</v>
      </c>
      <c r="R16" s="35">
        <v>6.1</v>
      </c>
      <c r="S16" s="35"/>
      <c r="T16" s="44">
        <f t="shared" si="3"/>
        <v>10</v>
      </c>
      <c r="U16" s="7"/>
      <c r="V16" s="45">
        <f t="shared" si="4"/>
        <v>35.925</v>
      </c>
      <c r="X16" s="21"/>
    </row>
    <row r="17" spans="1:24" ht="14.25">
      <c r="A17" s="11" t="e">
        <f t="shared" si="0"/>
        <v>#NAME?</v>
      </c>
      <c r="B17" s="75">
        <v>7</v>
      </c>
      <c r="C17" s="76" t="s">
        <v>37</v>
      </c>
      <c r="D17" s="77"/>
      <c r="E17" s="82"/>
      <c r="F17" s="34">
        <v>4</v>
      </c>
      <c r="G17" s="35">
        <v>2.8</v>
      </c>
      <c r="H17" s="35">
        <v>6.15</v>
      </c>
      <c r="I17" s="35"/>
      <c r="J17" s="44">
        <f t="shared" si="1"/>
        <v>12.95</v>
      </c>
      <c r="K17" s="34">
        <v>2</v>
      </c>
      <c r="L17" s="35">
        <v>2.5</v>
      </c>
      <c r="M17" s="35">
        <v>7.15</v>
      </c>
      <c r="N17" s="35"/>
      <c r="O17" s="44">
        <f t="shared" si="2"/>
        <v>11.65</v>
      </c>
      <c r="P17" s="34">
        <v>2</v>
      </c>
      <c r="Q17" s="35">
        <v>1.8</v>
      </c>
      <c r="R17" s="35">
        <v>7.05</v>
      </c>
      <c r="S17" s="35"/>
      <c r="T17" s="44">
        <f t="shared" si="3"/>
        <v>10.85</v>
      </c>
      <c r="U17" s="7"/>
      <c r="V17" s="45">
        <f t="shared" si="4"/>
        <v>35.45</v>
      </c>
      <c r="X17" s="21"/>
    </row>
    <row r="18" spans="1:24" ht="14.25">
      <c r="A18" s="11" t="e">
        <f t="shared" si="0"/>
        <v>#NAME?</v>
      </c>
      <c r="B18" s="75">
        <v>3</v>
      </c>
      <c r="C18" s="76" t="s">
        <v>33</v>
      </c>
      <c r="D18" s="77"/>
      <c r="E18" s="82"/>
      <c r="F18" s="34">
        <v>4</v>
      </c>
      <c r="G18" s="35">
        <v>2.5</v>
      </c>
      <c r="H18" s="35">
        <v>6.05</v>
      </c>
      <c r="I18" s="35"/>
      <c r="J18" s="44">
        <f t="shared" si="1"/>
        <v>12.55</v>
      </c>
      <c r="K18" s="34">
        <v>2</v>
      </c>
      <c r="L18" s="35">
        <v>2.8</v>
      </c>
      <c r="M18" s="35">
        <v>6.7</v>
      </c>
      <c r="N18" s="35"/>
      <c r="O18" s="44">
        <f t="shared" si="2"/>
        <v>11.5</v>
      </c>
      <c r="P18" s="34">
        <v>2</v>
      </c>
      <c r="Q18" s="35">
        <v>1.8</v>
      </c>
      <c r="R18" s="35">
        <v>7.15</v>
      </c>
      <c r="S18" s="35"/>
      <c r="T18" s="44">
        <f t="shared" si="3"/>
        <v>10.95</v>
      </c>
      <c r="U18" s="7"/>
      <c r="V18" s="45">
        <f t="shared" si="4"/>
        <v>35</v>
      </c>
      <c r="X18" s="21"/>
    </row>
    <row r="19" spans="1:24" ht="14.25">
      <c r="A19" s="11" t="e">
        <f t="shared" si="0"/>
        <v>#NAME?</v>
      </c>
      <c r="B19" s="75">
        <v>15</v>
      </c>
      <c r="C19" s="76" t="s">
        <v>42</v>
      </c>
      <c r="D19" s="77"/>
      <c r="E19" s="82"/>
      <c r="F19" s="34">
        <v>4</v>
      </c>
      <c r="G19" s="35">
        <v>3.35</v>
      </c>
      <c r="H19" s="35">
        <v>4.45</v>
      </c>
      <c r="I19" s="35"/>
      <c r="J19" s="44">
        <f t="shared" si="1"/>
        <v>11.8</v>
      </c>
      <c r="K19" s="34">
        <v>2</v>
      </c>
      <c r="L19" s="35">
        <v>2.7</v>
      </c>
      <c r="M19" s="35">
        <v>7.15</v>
      </c>
      <c r="N19" s="35"/>
      <c r="O19" s="44">
        <f t="shared" si="2"/>
        <v>11.850000000000001</v>
      </c>
      <c r="P19" s="34">
        <v>2</v>
      </c>
      <c r="Q19" s="35">
        <v>2</v>
      </c>
      <c r="R19" s="35">
        <v>6.7</v>
      </c>
      <c r="S19" s="35"/>
      <c r="T19" s="44">
        <f t="shared" si="3"/>
        <v>10.7</v>
      </c>
      <c r="U19" s="7"/>
      <c r="V19" s="45">
        <f t="shared" si="4"/>
        <v>34.35</v>
      </c>
      <c r="X19" s="21"/>
    </row>
    <row r="20" spans="1:24" ht="14.25">
      <c r="A20" s="11" t="e">
        <f t="shared" si="0"/>
        <v>#NAME?</v>
      </c>
      <c r="B20" s="75">
        <v>2</v>
      </c>
      <c r="C20" s="76" t="s">
        <v>32</v>
      </c>
      <c r="D20" s="77"/>
      <c r="E20" s="82"/>
      <c r="F20" s="34">
        <v>4</v>
      </c>
      <c r="G20" s="35">
        <v>2.45</v>
      </c>
      <c r="H20" s="35">
        <v>5.925</v>
      </c>
      <c r="I20" s="35"/>
      <c r="J20" s="44">
        <f t="shared" si="1"/>
        <v>12.375</v>
      </c>
      <c r="K20" s="34">
        <v>2</v>
      </c>
      <c r="L20" s="35">
        <v>2.6</v>
      </c>
      <c r="M20" s="35">
        <v>6.35</v>
      </c>
      <c r="N20" s="35"/>
      <c r="O20" s="44">
        <f t="shared" si="2"/>
        <v>10.95</v>
      </c>
      <c r="P20" s="34">
        <v>2</v>
      </c>
      <c r="Q20" s="35">
        <v>1.8</v>
      </c>
      <c r="R20" s="35">
        <v>7</v>
      </c>
      <c r="S20" s="35"/>
      <c r="T20" s="44">
        <f t="shared" si="3"/>
        <v>10.8</v>
      </c>
      <c r="U20" s="7"/>
      <c r="V20" s="45">
        <f t="shared" si="4"/>
        <v>34.125</v>
      </c>
      <c r="X20" s="21"/>
    </row>
    <row r="21" spans="1:24" ht="14.25">
      <c r="A21" s="11" t="e">
        <f t="shared" si="0"/>
        <v>#NAME?</v>
      </c>
      <c r="B21" s="75">
        <v>14</v>
      </c>
      <c r="C21" s="76" t="s">
        <v>41</v>
      </c>
      <c r="D21" s="77"/>
      <c r="E21" s="82"/>
      <c r="F21" s="34">
        <v>3</v>
      </c>
      <c r="G21" s="35">
        <v>2.25</v>
      </c>
      <c r="H21" s="35">
        <v>5.2</v>
      </c>
      <c r="I21" s="35"/>
      <c r="J21" s="44">
        <f t="shared" si="1"/>
        <v>10.45</v>
      </c>
      <c r="K21" s="34">
        <v>1.9</v>
      </c>
      <c r="L21" s="35">
        <v>2.9</v>
      </c>
      <c r="M21" s="35">
        <v>6.8</v>
      </c>
      <c r="N21" s="35"/>
      <c r="O21" s="44">
        <f t="shared" si="2"/>
        <v>11.6</v>
      </c>
      <c r="P21" s="34">
        <v>2</v>
      </c>
      <c r="Q21" s="35">
        <v>1.9</v>
      </c>
      <c r="R21" s="35">
        <v>7.75</v>
      </c>
      <c r="S21" s="35"/>
      <c r="T21" s="44">
        <f t="shared" si="3"/>
        <v>11.65</v>
      </c>
      <c r="U21" s="7"/>
      <c r="V21" s="45">
        <f t="shared" si="4"/>
        <v>33.699999999999996</v>
      </c>
      <c r="X21" s="21"/>
    </row>
    <row r="22" spans="1:24" ht="14.25">
      <c r="A22" s="11" t="e">
        <f t="shared" si="0"/>
        <v>#NAME?</v>
      </c>
      <c r="B22" s="75">
        <v>11</v>
      </c>
      <c r="C22" s="76" t="s">
        <v>39</v>
      </c>
      <c r="D22" s="77"/>
      <c r="E22" s="82"/>
      <c r="F22" s="34">
        <v>4</v>
      </c>
      <c r="G22" s="35">
        <v>2.45</v>
      </c>
      <c r="H22" s="35">
        <v>5.75</v>
      </c>
      <c r="I22" s="35"/>
      <c r="J22" s="44">
        <f t="shared" si="1"/>
        <v>12.2</v>
      </c>
      <c r="K22" s="34">
        <v>1.9</v>
      </c>
      <c r="L22" s="35">
        <v>2.6</v>
      </c>
      <c r="M22" s="35">
        <v>6.45</v>
      </c>
      <c r="N22" s="35">
        <v>0.3</v>
      </c>
      <c r="O22" s="44">
        <f t="shared" si="2"/>
        <v>10.649999999999999</v>
      </c>
      <c r="P22" s="34">
        <v>2</v>
      </c>
      <c r="Q22" s="35">
        <v>1.8</v>
      </c>
      <c r="R22" s="35">
        <v>6.45</v>
      </c>
      <c r="S22" s="35"/>
      <c r="T22" s="44">
        <f t="shared" si="3"/>
        <v>10.25</v>
      </c>
      <c r="U22" s="7"/>
      <c r="V22" s="45">
        <f t="shared" si="4"/>
        <v>33.099999999999994</v>
      </c>
      <c r="X22" s="21"/>
    </row>
    <row r="23" spans="1:24" ht="14.25">
      <c r="A23" s="11" t="e">
        <f t="shared" si="0"/>
        <v>#NAME?</v>
      </c>
      <c r="B23" s="75">
        <v>4</v>
      </c>
      <c r="C23" s="76" t="s">
        <v>34</v>
      </c>
      <c r="D23" s="77"/>
      <c r="E23" s="82"/>
      <c r="F23" s="34">
        <v>4</v>
      </c>
      <c r="G23" s="35">
        <v>2.525</v>
      </c>
      <c r="H23" s="35">
        <v>4.2</v>
      </c>
      <c r="I23" s="35"/>
      <c r="J23" s="44">
        <f t="shared" si="1"/>
        <v>10.725000000000001</v>
      </c>
      <c r="K23" s="34">
        <v>2</v>
      </c>
      <c r="L23" s="35">
        <v>2.5</v>
      </c>
      <c r="M23" s="35">
        <v>7</v>
      </c>
      <c r="N23" s="35"/>
      <c r="O23" s="44">
        <f t="shared" si="2"/>
        <v>11.5</v>
      </c>
      <c r="P23" s="34">
        <v>2</v>
      </c>
      <c r="Q23" s="35">
        <v>1.8</v>
      </c>
      <c r="R23" s="35">
        <v>7.05</v>
      </c>
      <c r="S23" s="35"/>
      <c r="T23" s="44">
        <f t="shared" si="3"/>
        <v>10.85</v>
      </c>
      <c r="U23" s="7"/>
      <c r="V23" s="45">
        <f t="shared" si="4"/>
        <v>33.075</v>
      </c>
      <c r="X23" s="21"/>
    </row>
    <row r="24" spans="1:24" ht="14.25">
      <c r="A24" s="11" t="e">
        <f t="shared" si="0"/>
        <v>#NAME?</v>
      </c>
      <c r="B24" s="75">
        <v>10</v>
      </c>
      <c r="C24" s="76" t="s">
        <v>38</v>
      </c>
      <c r="D24" s="77"/>
      <c r="E24" s="82"/>
      <c r="F24" s="34">
        <v>4</v>
      </c>
      <c r="G24" s="35">
        <v>2.15</v>
      </c>
      <c r="H24" s="35">
        <v>5.35</v>
      </c>
      <c r="I24" s="35"/>
      <c r="J24" s="44">
        <f t="shared" si="1"/>
        <v>11.5</v>
      </c>
      <c r="K24" s="34">
        <v>2</v>
      </c>
      <c r="L24" s="35">
        <v>1.9</v>
      </c>
      <c r="M24" s="35">
        <v>7.05</v>
      </c>
      <c r="N24" s="35"/>
      <c r="O24" s="44">
        <f t="shared" si="2"/>
        <v>10.95</v>
      </c>
      <c r="P24" s="34">
        <v>2</v>
      </c>
      <c r="Q24" s="35">
        <v>1.7</v>
      </c>
      <c r="R24" s="35">
        <v>6.7</v>
      </c>
      <c r="S24" s="35"/>
      <c r="T24" s="44">
        <f t="shared" si="3"/>
        <v>10.4</v>
      </c>
      <c r="U24" s="7"/>
      <c r="V24" s="45">
        <f t="shared" si="4"/>
        <v>32.85</v>
      </c>
      <c r="X24" s="30"/>
    </row>
    <row r="25" spans="1:24" ht="14.25">
      <c r="A25" s="11" t="e">
        <f t="shared" si="0"/>
        <v>#NAME?</v>
      </c>
      <c r="B25" s="75">
        <v>13</v>
      </c>
      <c r="C25" s="76" t="s">
        <v>83</v>
      </c>
      <c r="D25" s="77"/>
      <c r="E25" s="82"/>
      <c r="F25" s="34">
        <v>4</v>
      </c>
      <c r="G25" s="35">
        <v>1.7</v>
      </c>
      <c r="H25" s="35">
        <v>5.15</v>
      </c>
      <c r="I25" s="35">
        <v>0.3</v>
      </c>
      <c r="J25" s="44">
        <f t="shared" si="1"/>
        <v>10.55</v>
      </c>
      <c r="K25" s="34">
        <v>2</v>
      </c>
      <c r="L25" s="35">
        <v>2.4</v>
      </c>
      <c r="M25" s="35">
        <v>7.6</v>
      </c>
      <c r="N25" s="35"/>
      <c r="O25" s="44">
        <f t="shared" si="2"/>
        <v>12</v>
      </c>
      <c r="P25" s="34">
        <v>2</v>
      </c>
      <c r="Q25" s="35">
        <v>1.6</v>
      </c>
      <c r="R25" s="35">
        <v>6.35</v>
      </c>
      <c r="S25" s="35"/>
      <c r="T25" s="44">
        <f t="shared" si="3"/>
        <v>9.95</v>
      </c>
      <c r="U25" s="7"/>
      <c r="V25" s="45">
        <f t="shared" si="4"/>
        <v>32.5</v>
      </c>
      <c r="X25" s="30"/>
    </row>
    <row r="26" spans="1:24" ht="14.25">
      <c r="A26" s="11" t="e">
        <f t="shared" si="0"/>
        <v>#NAME?</v>
      </c>
      <c r="B26" s="75">
        <v>5</v>
      </c>
      <c r="C26" s="76" t="s">
        <v>35</v>
      </c>
      <c r="D26" s="77"/>
      <c r="E26" s="82"/>
      <c r="F26" s="34">
        <v>3.5</v>
      </c>
      <c r="G26" s="35">
        <v>2.425</v>
      </c>
      <c r="H26" s="35">
        <v>3.25</v>
      </c>
      <c r="I26" s="35"/>
      <c r="J26" s="44">
        <f t="shared" si="1"/>
        <v>9.175</v>
      </c>
      <c r="K26" s="34">
        <v>2</v>
      </c>
      <c r="L26" s="35">
        <v>2.4</v>
      </c>
      <c r="M26" s="35">
        <v>6.3</v>
      </c>
      <c r="N26" s="35"/>
      <c r="O26" s="44">
        <f t="shared" si="2"/>
        <v>10.7</v>
      </c>
      <c r="P26" s="34">
        <v>1.9</v>
      </c>
      <c r="Q26" s="35">
        <v>1.7</v>
      </c>
      <c r="R26" s="35">
        <v>6.75</v>
      </c>
      <c r="S26" s="35"/>
      <c r="T26" s="44">
        <f t="shared" si="3"/>
        <v>10.35</v>
      </c>
      <c r="U26" s="7"/>
      <c r="V26" s="45">
        <f t="shared" si="4"/>
        <v>30.225</v>
      </c>
      <c r="X26" s="30"/>
    </row>
    <row r="27" spans="1:24" ht="15" thickBot="1">
      <c r="A27" s="31" t="e">
        <f t="shared" si="0"/>
        <v>#NAME?</v>
      </c>
      <c r="B27" s="83">
        <v>6</v>
      </c>
      <c r="C27" s="84" t="s">
        <v>36</v>
      </c>
      <c r="D27" s="85"/>
      <c r="E27" s="86"/>
      <c r="F27" s="36">
        <v>3.5</v>
      </c>
      <c r="G27" s="37">
        <v>1.55</v>
      </c>
      <c r="H27" s="37">
        <v>2.3</v>
      </c>
      <c r="I27" s="37">
        <v>0.3</v>
      </c>
      <c r="J27" s="46">
        <f t="shared" si="1"/>
        <v>7.05</v>
      </c>
      <c r="K27" s="36">
        <v>2</v>
      </c>
      <c r="L27" s="37">
        <v>2.7</v>
      </c>
      <c r="M27" s="37">
        <v>6.5</v>
      </c>
      <c r="N27" s="37"/>
      <c r="O27" s="46">
        <f t="shared" si="2"/>
        <v>11.2</v>
      </c>
      <c r="P27" s="36">
        <v>2</v>
      </c>
      <c r="Q27" s="37">
        <v>1.8</v>
      </c>
      <c r="R27" s="37">
        <v>7.35</v>
      </c>
      <c r="S27" s="37"/>
      <c r="T27" s="46">
        <f t="shared" si="3"/>
        <v>11.149999999999999</v>
      </c>
      <c r="U27" s="14"/>
      <c r="V27" s="47">
        <f t="shared" si="4"/>
        <v>29.4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31:G31"/>
    <mergeCell ref="D32:G32"/>
    <mergeCell ref="A11:A12"/>
    <mergeCell ref="B11:B12"/>
    <mergeCell ref="C11:E12"/>
    <mergeCell ref="F11:J11"/>
    <mergeCell ref="D30:G30"/>
    <mergeCell ref="K32:N32"/>
    <mergeCell ref="Q32:T32"/>
    <mergeCell ref="K31:N31"/>
    <mergeCell ref="Q31:T31"/>
    <mergeCell ref="U11:U12"/>
    <mergeCell ref="D8:S9"/>
    <mergeCell ref="K11:O11"/>
    <mergeCell ref="V11:V12"/>
    <mergeCell ref="P11:T11"/>
    <mergeCell ref="T2:U7"/>
    <mergeCell ref="D1:S2"/>
    <mergeCell ref="D3:S4"/>
    <mergeCell ref="D5:S6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hidden="1" customWidth="1"/>
    <col min="10" max="10" width="7.421875" style="0" hidden="1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4.2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80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45</v>
      </c>
      <c r="C13" s="58" t="s">
        <v>37</v>
      </c>
      <c r="D13" s="59"/>
      <c r="E13" s="60"/>
      <c r="F13" s="32"/>
      <c r="G13" s="33"/>
      <c r="H13" s="33"/>
      <c r="I13" s="33"/>
      <c r="J13" s="42">
        <v>0</v>
      </c>
      <c r="K13" s="32">
        <v>1.8</v>
      </c>
      <c r="L13" s="33">
        <v>1.8</v>
      </c>
      <c r="M13" s="33">
        <v>8.3</v>
      </c>
      <c r="N13" s="33"/>
      <c r="O13" s="42">
        <f aca="true" t="shared" si="0" ref="O13:O21">SUM(K13+L13+M13-N13)</f>
        <v>11.9</v>
      </c>
      <c r="P13" s="32">
        <v>1.6</v>
      </c>
      <c r="Q13" s="33">
        <v>1.6</v>
      </c>
      <c r="R13" s="33">
        <v>8.05</v>
      </c>
      <c r="S13" s="33"/>
      <c r="T13" s="42">
        <f aca="true" t="shared" si="1" ref="T13:T21">SUM(P13+Q13+R13-S13)</f>
        <v>11.25</v>
      </c>
      <c r="U13" s="12"/>
      <c r="V13" s="43">
        <f aca="true" t="shared" si="2" ref="V13:V21">SUM(J13+O13+T13-U13)</f>
        <v>23.15</v>
      </c>
      <c r="X13" s="21"/>
    </row>
    <row r="14" spans="1:24" ht="14.25">
      <c r="A14" s="11">
        <f aca="true" t="shared" si="3" ref="A14:A27">_xlfn.RANK.EQ(V14,$V$13:$V$27,0)</f>
        <v>2</v>
      </c>
      <c r="B14" s="1">
        <v>39</v>
      </c>
      <c r="C14" s="61" t="s">
        <v>64</v>
      </c>
      <c r="D14" s="62"/>
      <c r="E14" s="63"/>
      <c r="F14" s="34"/>
      <c r="G14" s="35"/>
      <c r="H14" s="35"/>
      <c r="I14" s="35"/>
      <c r="J14" s="44"/>
      <c r="K14" s="34">
        <v>1.6</v>
      </c>
      <c r="L14" s="35">
        <v>1.7</v>
      </c>
      <c r="M14" s="35">
        <v>8.4</v>
      </c>
      <c r="N14" s="35"/>
      <c r="O14" s="44">
        <f t="shared" si="0"/>
        <v>11.7</v>
      </c>
      <c r="P14" s="34">
        <v>1.6</v>
      </c>
      <c r="Q14" s="35">
        <v>1.5</v>
      </c>
      <c r="R14" s="35">
        <v>7.7</v>
      </c>
      <c r="S14" s="35"/>
      <c r="T14" s="44">
        <f t="shared" si="1"/>
        <v>10.8</v>
      </c>
      <c r="U14" s="7"/>
      <c r="V14" s="45">
        <f t="shared" si="2"/>
        <v>22.5</v>
      </c>
      <c r="X14" s="21"/>
    </row>
    <row r="15" spans="1:24" ht="14.25">
      <c r="A15" s="11">
        <f t="shared" si="3"/>
        <v>3</v>
      </c>
      <c r="B15" s="1">
        <v>41</v>
      </c>
      <c r="C15" s="61" t="s">
        <v>65</v>
      </c>
      <c r="D15" s="62"/>
      <c r="E15" s="63"/>
      <c r="F15" s="34"/>
      <c r="G15" s="35"/>
      <c r="H15" s="35"/>
      <c r="I15" s="35"/>
      <c r="J15" s="44">
        <v>0</v>
      </c>
      <c r="K15" s="34">
        <v>1.5</v>
      </c>
      <c r="L15" s="35">
        <v>1.7</v>
      </c>
      <c r="M15" s="35">
        <v>8.3</v>
      </c>
      <c r="N15" s="35"/>
      <c r="O15" s="44">
        <f t="shared" si="0"/>
        <v>11.5</v>
      </c>
      <c r="P15" s="34">
        <v>1</v>
      </c>
      <c r="Q15" s="35">
        <v>1.2</v>
      </c>
      <c r="R15" s="35">
        <v>8.35</v>
      </c>
      <c r="S15" s="35"/>
      <c r="T15" s="44">
        <f t="shared" si="1"/>
        <v>10.55</v>
      </c>
      <c r="U15" s="7"/>
      <c r="V15" s="45">
        <f t="shared" si="2"/>
        <v>22.05</v>
      </c>
      <c r="X15" s="21"/>
    </row>
    <row r="16" spans="1:24" ht="14.25">
      <c r="A16" s="11">
        <f t="shared" si="3"/>
        <v>4</v>
      </c>
      <c r="B16" s="1">
        <v>43</v>
      </c>
      <c r="C16" s="61" t="s">
        <v>61</v>
      </c>
      <c r="D16" s="62"/>
      <c r="E16" s="63"/>
      <c r="F16" s="34"/>
      <c r="G16" s="35"/>
      <c r="H16" s="35"/>
      <c r="I16" s="35"/>
      <c r="J16" s="44">
        <v>0</v>
      </c>
      <c r="K16" s="34">
        <v>1.6</v>
      </c>
      <c r="L16" s="35">
        <v>1.4</v>
      </c>
      <c r="M16" s="35">
        <v>8</v>
      </c>
      <c r="N16" s="35"/>
      <c r="O16" s="44">
        <f t="shared" si="0"/>
        <v>11</v>
      </c>
      <c r="P16" s="34">
        <v>1</v>
      </c>
      <c r="Q16" s="35">
        <v>1.4</v>
      </c>
      <c r="R16" s="35">
        <v>8.05</v>
      </c>
      <c r="S16" s="35"/>
      <c r="T16" s="44">
        <f t="shared" si="1"/>
        <v>10.450000000000001</v>
      </c>
      <c r="U16" s="7"/>
      <c r="V16" s="45">
        <f t="shared" si="2"/>
        <v>21.450000000000003</v>
      </c>
      <c r="X16" s="21"/>
    </row>
    <row r="17" spans="1:24" ht="14.25">
      <c r="A17" s="11">
        <f t="shared" si="3"/>
        <v>5</v>
      </c>
      <c r="B17" s="1">
        <v>46</v>
      </c>
      <c r="C17" s="61" t="s">
        <v>55</v>
      </c>
      <c r="D17" s="62"/>
      <c r="E17" s="63"/>
      <c r="F17" s="34"/>
      <c r="G17" s="35"/>
      <c r="H17" s="35"/>
      <c r="I17" s="35"/>
      <c r="J17" s="44">
        <v>0</v>
      </c>
      <c r="K17" s="34">
        <v>1.4</v>
      </c>
      <c r="L17" s="35">
        <v>1.3</v>
      </c>
      <c r="M17" s="35">
        <v>8.7</v>
      </c>
      <c r="N17" s="35"/>
      <c r="O17" s="44">
        <f t="shared" si="0"/>
        <v>11.399999999999999</v>
      </c>
      <c r="P17" s="34">
        <v>0.6</v>
      </c>
      <c r="Q17" s="35">
        <v>0.8</v>
      </c>
      <c r="R17" s="35">
        <v>8.45</v>
      </c>
      <c r="S17" s="35"/>
      <c r="T17" s="44">
        <f t="shared" si="1"/>
        <v>9.85</v>
      </c>
      <c r="U17" s="7"/>
      <c r="V17" s="45">
        <f t="shared" si="2"/>
        <v>21.25</v>
      </c>
      <c r="X17" s="21"/>
    </row>
    <row r="18" spans="1:24" ht="14.25">
      <c r="A18" s="11">
        <f t="shared" si="3"/>
        <v>6</v>
      </c>
      <c r="B18" s="1">
        <v>42</v>
      </c>
      <c r="C18" s="61" t="s">
        <v>38</v>
      </c>
      <c r="D18" s="62"/>
      <c r="E18" s="63"/>
      <c r="F18" s="34"/>
      <c r="G18" s="35"/>
      <c r="H18" s="35"/>
      <c r="I18" s="35"/>
      <c r="J18" s="44">
        <v>0</v>
      </c>
      <c r="K18" s="34">
        <v>1.7</v>
      </c>
      <c r="L18" s="35">
        <v>1.8</v>
      </c>
      <c r="M18" s="35">
        <v>7.2</v>
      </c>
      <c r="N18" s="35"/>
      <c r="O18" s="44">
        <f t="shared" si="0"/>
        <v>10.7</v>
      </c>
      <c r="P18" s="34">
        <v>1</v>
      </c>
      <c r="Q18" s="35">
        <v>1.2</v>
      </c>
      <c r="R18" s="35">
        <v>7.65</v>
      </c>
      <c r="S18" s="35"/>
      <c r="T18" s="44">
        <f t="shared" si="1"/>
        <v>9.850000000000001</v>
      </c>
      <c r="U18" s="7"/>
      <c r="V18" s="45">
        <f t="shared" si="2"/>
        <v>20.55</v>
      </c>
      <c r="X18" s="21"/>
    </row>
    <row r="19" spans="1:24" ht="14.25">
      <c r="A19" s="11">
        <f t="shared" si="3"/>
        <v>7</v>
      </c>
      <c r="B19" s="1">
        <v>47</v>
      </c>
      <c r="C19" s="61" t="s">
        <v>66</v>
      </c>
      <c r="D19" s="62"/>
      <c r="E19" s="63"/>
      <c r="F19" s="34"/>
      <c r="G19" s="35"/>
      <c r="H19" s="35"/>
      <c r="I19" s="35"/>
      <c r="J19" s="44">
        <v>0</v>
      </c>
      <c r="K19" s="34">
        <v>1.4</v>
      </c>
      <c r="L19" s="35">
        <v>1.4</v>
      </c>
      <c r="M19" s="35">
        <v>8.1</v>
      </c>
      <c r="N19" s="35"/>
      <c r="O19" s="44">
        <f t="shared" si="0"/>
        <v>10.899999999999999</v>
      </c>
      <c r="P19" s="34">
        <v>1</v>
      </c>
      <c r="Q19" s="35">
        <v>1.1</v>
      </c>
      <c r="R19" s="35">
        <v>7.1</v>
      </c>
      <c r="S19" s="35"/>
      <c r="T19" s="44">
        <f t="shared" si="1"/>
        <v>9.2</v>
      </c>
      <c r="U19" s="7"/>
      <c r="V19" s="45">
        <f t="shared" si="2"/>
        <v>20.099999999999998</v>
      </c>
      <c r="X19" s="21"/>
    </row>
    <row r="20" spans="1:24" ht="14.25">
      <c r="A20" s="11">
        <f t="shared" si="3"/>
        <v>8</v>
      </c>
      <c r="B20" s="1">
        <v>44</v>
      </c>
      <c r="C20" s="61" t="s">
        <v>41</v>
      </c>
      <c r="D20" s="62"/>
      <c r="E20" s="63"/>
      <c r="F20" s="34"/>
      <c r="G20" s="35"/>
      <c r="H20" s="35"/>
      <c r="I20" s="35"/>
      <c r="J20" s="44">
        <v>0</v>
      </c>
      <c r="K20" s="34">
        <v>1.4</v>
      </c>
      <c r="L20" s="35">
        <v>1.2</v>
      </c>
      <c r="M20" s="35">
        <v>7.45</v>
      </c>
      <c r="N20" s="35"/>
      <c r="O20" s="44">
        <f t="shared" si="0"/>
        <v>10.05</v>
      </c>
      <c r="P20" s="34">
        <v>0.7</v>
      </c>
      <c r="Q20" s="35">
        <v>1.05</v>
      </c>
      <c r="R20" s="35">
        <v>8.05</v>
      </c>
      <c r="S20" s="35"/>
      <c r="T20" s="44">
        <f t="shared" si="1"/>
        <v>9.8</v>
      </c>
      <c r="U20" s="7"/>
      <c r="V20" s="45">
        <f t="shared" si="2"/>
        <v>19.85</v>
      </c>
      <c r="X20" s="21"/>
    </row>
    <row r="21" spans="1:24" ht="15" thickBot="1">
      <c r="A21" s="11">
        <f t="shared" si="3"/>
        <v>9</v>
      </c>
      <c r="B21" s="1">
        <v>40</v>
      </c>
      <c r="C21" s="61" t="s">
        <v>33</v>
      </c>
      <c r="D21" s="62"/>
      <c r="E21" s="63"/>
      <c r="F21" s="34"/>
      <c r="G21" s="35"/>
      <c r="H21" s="35"/>
      <c r="I21" s="35"/>
      <c r="J21" s="44"/>
      <c r="K21" s="34">
        <v>1.4</v>
      </c>
      <c r="L21" s="35">
        <v>1.2</v>
      </c>
      <c r="M21" s="35">
        <v>7.1</v>
      </c>
      <c r="N21" s="35"/>
      <c r="O21" s="44">
        <f t="shared" si="0"/>
        <v>9.7</v>
      </c>
      <c r="P21" s="34">
        <v>0.8</v>
      </c>
      <c r="Q21" s="35">
        <v>0.9</v>
      </c>
      <c r="R21" s="35">
        <v>8.2</v>
      </c>
      <c r="S21" s="35"/>
      <c r="T21" s="44">
        <f t="shared" si="1"/>
        <v>9.899999999999999</v>
      </c>
      <c r="U21" s="7"/>
      <c r="V21" s="45">
        <f t="shared" si="2"/>
        <v>19.599999999999998</v>
      </c>
      <c r="X21" s="21"/>
    </row>
    <row r="22" spans="1:24" ht="14.25" hidden="1">
      <c r="A22" s="11">
        <f t="shared" si="3"/>
        <v>10</v>
      </c>
      <c r="B22" s="1"/>
      <c r="C22" s="61"/>
      <c r="D22" s="62"/>
      <c r="E22" s="63"/>
      <c r="F22" s="34"/>
      <c r="G22" s="35"/>
      <c r="H22" s="35"/>
      <c r="I22" s="35"/>
      <c r="J22" s="44">
        <f aca="true" t="shared" si="4" ref="J22:J27">SUM(F22+G22+H22-I22)</f>
        <v>0</v>
      </c>
      <c r="K22" s="34"/>
      <c r="L22" s="35"/>
      <c r="M22" s="35"/>
      <c r="N22" s="35"/>
      <c r="O22" s="44">
        <f aca="true" t="shared" si="5" ref="O22:O27">SUM(K22+L22+M22-N22)</f>
        <v>0</v>
      </c>
      <c r="P22" s="34"/>
      <c r="Q22" s="35"/>
      <c r="R22" s="35"/>
      <c r="S22" s="35"/>
      <c r="T22" s="44">
        <f aca="true" t="shared" si="6" ref="T22:T27">SUM(P22+Q22+R22-S22)</f>
        <v>0</v>
      </c>
      <c r="U22" s="7"/>
      <c r="V22" s="45">
        <f aca="true" t="shared" si="7" ref="V22:V27">SUM(J22+O22+T22-U22)</f>
        <v>0</v>
      </c>
      <c r="X22" s="21"/>
    </row>
    <row r="23" spans="1:24" ht="14.25" hidden="1">
      <c r="A23" s="11">
        <f t="shared" si="3"/>
        <v>10</v>
      </c>
      <c r="B23" s="1"/>
      <c r="C23" s="61"/>
      <c r="D23" s="62"/>
      <c r="E23" s="63"/>
      <c r="F23" s="34"/>
      <c r="G23" s="35"/>
      <c r="H23" s="35"/>
      <c r="I23" s="35"/>
      <c r="J23" s="44">
        <f t="shared" si="4"/>
        <v>0</v>
      </c>
      <c r="K23" s="34"/>
      <c r="L23" s="35"/>
      <c r="M23" s="35"/>
      <c r="N23" s="35"/>
      <c r="O23" s="44">
        <f t="shared" si="5"/>
        <v>0</v>
      </c>
      <c r="P23" s="34"/>
      <c r="Q23" s="35"/>
      <c r="R23" s="35"/>
      <c r="S23" s="35"/>
      <c r="T23" s="44">
        <f t="shared" si="6"/>
        <v>0</v>
      </c>
      <c r="U23" s="7"/>
      <c r="V23" s="45">
        <f t="shared" si="7"/>
        <v>0</v>
      </c>
      <c r="X23" s="21"/>
    </row>
    <row r="24" spans="1:24" ht="14.25" hidden="1">
      <c r="A24" s="11">
        <f t="shared" si="3"/>
        <v>10</v>
      </c>
      <c r="B24" s="1"/>
      <c r="C24" s="61"/>
      <c r="D24" s="62"/>
      <c r="E24" s="63"/>
      <c r="F24" s="34"/>
      <c r="G24" s="35"/>
      <c r="H24" s="35"/>
      <c r="I24" s="35"/>
      <c r="J24" s="44">
        <f t="shared" si="4"/>
        <v>0</v>
      </c>
      <c r="K24" s="34"/>
      <c r="L24" s="35"/>
      <c r="M24" s="35"/>
      <c r="N24" s="35"/>
      <c r="O24" s="44">
        <f t="shared" si="5"/>
        <v>0</v>
      </c>
      <c r="P24" s="34"/>
      <c r="Q24" s="35"/>
      <c r="R24" s="35"/>
      <c r="S24" s="35"/>
      <c r="T24" s="44">
        <f t="shared" si="6"/>
        <v>0</v>
      </c>
      <c r="U24" s="7"/>
      <c r="V24" s="45">
        <f t="shared" si="7"/>
        <v>0</v>
      </c>
      <c r="X24" s="30"/>
    </row>
    <row r="25" spans="1:24" ht="14.25" hidden="1">
      <c r="A25" s="11">
        <f t="shared" si="3"/>
        <v>10</v>
      </c>
      <c r="B25" s="1"/>
      <c r="C25" s="61"/>
      <c r="D25" s="62"/>
      <c r="E25" s="63"/>
      <c r="F25" s="34"/>
      <c r="G25" s="35"/>
      <c r="H25" s="35"/>
      <c r="I25" s="35"/>
      <c r="J25" s="44">
        <f t="shared" si="4"/>
        <v>0</v>
      </c>
      <c r="K25" s="34"/>
      <c r="L25" s="35"/>
      <c r="M25" s="35"/>
      <c r="N25" s="35"/>
      <c r="O25" s="44">
        <f t="shared" si="5"/>
        <v>0</v>
      </c>
      <c r="P25" s="34"/>
      <c r="Q25" s="35"/>
      <c r="R25" s="35"/>
      <c r="S25" s="35"/>
      <c r="T25" s="44">
        <f t="shared" si="6"/>
        <v>0</v>
      </c>
      <c r="U25" s="7"/>
      <c r="V25" s="45">
        <f t="shared" si="7"/>
        <v>0</v>
      </c>
      <c r="X25" s="30"/>
    </row>
    <row r="26" spans="1:24" ht="14.25" hidden="1">
      <c r="A26" s="11">
        <f t="shared" si="3"/>
        <v>10</v>
      </c>
      <c r="B26" s="1"/>
      <c r="C26" s="61"/>
      <c r="D26" s="62"/>
      <c r="E26" s="63"/>
      <c r="F26" s="34"/>
      <c r="G26" s="35"/>
      <c r="H26" s="35"/>
      <c r="I26" s="35"/>
      <c r="J26" s="44">
        <f t="shared" si="4"/>
        <v>0</v>
      </c>
      <c r="K26" s="34"/>
      <c r="L26" s="35"/>
      <c r="M26" s="35"/>
      <c r="N26" s="35"/>
      <c r="O26" s="44">
        <f t="shared" si="5"/>
        <v>0</v>
      </c>
      <c r="P26" s="34"/>
      <c r="Q26" s="35"/>
      <c r="R26" s="35"/>
      <c r="S26" s="35"/>
      <c r="T26" s="44">
        <f t="shared" si="6"/>
        <v>0</v>
      </c>
      <c r="U26" s="7"/>
      <c r="V26" s="45">
        <f t="shared" si="7"/>
        <v>0</v>
      </c>
      <c r="X26" s="30"/>
    </row>
    <row r="27" spans="1:24" ht="15" hidden="1" thickBot="1">
      <c r="A27" s="31">
        <f t="shared" si="3"/>
        <v>10</v>
      </c>
      <c r="B27" s="13"/>
      <c r="C27" s="64"/>
      <c r="D27" s="65"/>
      <c r="E27" s="67"/>
      <c r="F27" s="36"/>
      <c r="G27" s="37"/>
      <c r="H27" s="37"/>
      <c r="I27" s="37"/>
      <c r="J27" s="46">
        <f t="shared" si="4"/>
        <v>0</v>
      </c>
      <c r="K27" s="36"/>
      <c r="L27" s="37"/>
      <c r="M27" s="37"/>
      <c r="N27" s="37"/>
      <c r="O27" s="46">
        <f t="shared" si="5"/>
        <v>0</v>
      </c>
      <c r="P27" s="36"/>
      <c r="Q27" s="37"/>
      <c r="R27" s="37"/>
      <c r="S27" s="37"/>
      <c r="T27" s="46">
        <f t="shared" si="6"/>
        <v>0</v>
      </c>
      <c r="U27" s="14"/>
      <c r="V27" s="47">
        <f t="shared" si="7"/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4:20" ht="14.25">
      <c r="D30" s="106"/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K32:N32"/>
    <mergeCell ref="Q32:T32"/>
    <mergeCell ref="P11:T11"/>
    <mergeCell ref="D30:G30"/>
    <mergeCell ref="D31:G31"/>
    <mergeCell ref="D32:G32"/>
    <mergeCell ref="D1:S2"/>
    <mergeCell ref="T2:U7"/>
    <mergeCell ref="D3:S4"/>
    <mergeCell ref="D5:S6"/>
    <mergeCell ref="K11:O11"/>
    <mergeCell ref="V11:V12"/>
    <mergeCell ref="K31:N31"/>
    <mergeCell ref="Q31:T31"/>
    <mergeCell ref="U11:U12"/>
    <mergeCell ref="A11:A12"/>
    <mergeCell ref="B11:B12"/>
    <mergeCell ref="C11:E12"/>
    <mergeCell ref="F11:J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r:id="rId3"/>
  <headerFooter alignWithMargins="0">
    <oddFooter>&amp;L&amp;G&amp;R&amp;G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6.28125" style="0" customWidth="1"/>
    <col min="3" max="5" width="18.00390625" style="0" customWidth="1"/>
    <col min="6" max="6" width="12.421875" style="0" customWidth="1"/>
    <col min="7" max="7" width="12.140625" style="0" customWidth="1"/>
  </cols>
  <sheetData>
    <row r="1" spans="3:5" ht="15" customHeight="1">
      <c r="C1" s="94" t="str">
        <f>Junior_I!D1</f>
        <v>Republiková soutěž ČASPV</v>
      </c>
      <c r="D1" s="94"/>
      <c r="E1" s="94"/>
    </row>
    <row r="2" spans="1:7" ht="15" customHeight="1">
      <c r="A2" s="104"/>
      <c r="B2" s="104"/>
      <c r="C2" s="94"/>
      <c r="D2" s="94"/>
      <c r="E2" s="94"/>
      <c r="F2" s="92"/>
      <c r="G2" s="92"/>
    </row>
    <row r="3" spans="1:7" ht="15" customHeight="1">
      <c r="A3" s="104"/>
      <c r="B3" s="104"/>
      <c r="C3" s="95" t="str">
        <f>Junior_I!D3</f>
        <v>5. závod Českého poháru TeamGym 2019</v>
      </c>
      <c r="D3" s="95"/>
      <c r="E3" s="95"/>
      <c r="F3" s="92"/>
      <c r="G3" s="92"/>
    </row>
    <row r="4" spans="1:7" ht="15" customHeight="1">
      <c r="A4" s="104"/>
      <c r="B4" s="104"/>
      <c r="C4" s="95"/>
      <c r="D4" s="95"/>
      <c r="E4" s="95"/>
      <c r="F4" s="92"/>
      <c r="G4" s="92"/>
    </row>
    <row r="5" spans="1:7" ht="15" customHeight="1">
      <c r="A5" s="104"/>
      <c r="B5" s="104"/>
      <c r="C5" s="96" t="str">
        <f>Junior_I!D5</f>
        <v>9. listopadu 2019</v>
      </c>
      <c r="D5" s="96"/>
      <c r="E5" s="96"/>
      <c r="F5" s="92"/>
      <c r="G5" s="92"/>
    </row>
    <row r="6" spans="1:7" ht="18.75" customHeight="1">
      <c r="A6" s="104"/>
      <c r="B6" s="104"/>
      <c r="C6" s="96"/>
      <c r="D6" s="96"/>
      <c r="E6" s="96"/>
      <c r="F6" s="92"/>
      <c r="G6" s="92"/>
    </row>
    <row r="7" spans="1:7" ht="15">
      <c r="A7" s="104"/>
      <c r="B7" s="104"/>
      <c r="F7" s="92"/>
      <c r="G7" s="92"/>
    </row>
    <row r="8" spans="3:6" ht="15" customHeight="1">
      <c r="C8" s="96" t="s">
        <v>20</v>
      </c>
      <c r="D8" s="96"/>
      <c r="E8" s="96"/>
      <c r="F8" s="9"/>
    </row>
    <row r="9" spans="3:6" ht="15" customHeight="1">
      <c r="C9" s="96"/>
      <c r="D9" s="96"/>
      <c r="E9" s="96"/>
      <c r="F9" s="9"/>
    </row>
    <row r="10" spans="3:6" ht="15" customHeight="1">
      <c r="C10" s="8"/>
      <c r="D10" s="8"/>
      <c r="E10" s="8"/>
      <c r="F10" s="9"/>
    </row>
    <row r="11" spans="1:3" ht="14.25">
      <c r="A11" s="10" t="s">
        <v>19</v>
      </c>
      <c r="C11" t="s">
        <v>22</v>
      </c>
    </row>
    <row r="12" ht="15" thickBot="1"/>
    <row r="13" spans="2:7" ht="15" customHeight="1">
      <c r="B13" s="102" t="s">
        <v>0</v>
      </c>
      <c r="C13" s="107" t="s">
        <v>2</v>
      </c>
      <c r="D13" s="108"/>
      <c r="E13" s="109"/>
      <c r="F13" s="102" t="s">
        <v>12</v>
      </c>
      <c r="G13" s="102" t="s">
        <v>23</v>
      </c>
    </row>
    <row r="14" spans="2:7" ht="15" thickBot="1">
      <c r="B14" s="103"/>
      <c r="C14" s="110"/>
      <c r="D14" s="111"/>
      <c r="E14" s="112"/>
      <c r="F14" s="103"/>
      <c r="G14" s="103"/>
    </row>
    <row r="15" spans="2:7" ht="14.25">
      <c r="B15" s="11" t="e">
        <f>Junior_I!A13</f>
        <v>#NAME?</v>
      </c>
      <c r="C15" s="124" t="str">
        <f>Junior_I!$C$13</f>
        <v>Frýdek-Místek</v>
      </c>
      <c r="D15" s="125"/>
      <c r="E15" s="126"/>
      <c r="F15" s="43">
        <f>Junior_I!$V$13</f>
        <v>36.825</v>
      </c>
      <c r="G15" s="39" t="e">
        <f>VLOOKUP(B15,'Body ČP'!$A$2:$B$10,2,0)</f>
        <v>#NAME?</v>
      </c>
    </row>
    <row r="16" spans="2:7" ht="14.25">
      <c r="B16" s="11" t="e">
        <f>Junior_I!A14</f>
        <v>#NAME?</v>
      </c>
      <c r="C16" s="127" t="str">
        <f>Junior_I!$C$14</f>
        <v>FLIK - FLAK Plzeň A</v>
      </c>
      <c r="D16" s="128"/>
      <c r="E16" s="129"/>
      <c r="F16" s="45">
        <f>Junior_I!$V$14</f>
        <v>36.7</v>
      </c>
      <c r="G16" s="40" t="e">
        <f>VLOOKUP(B16,'Body ČP'!$A$2:$B$10,2,0)</f>
        <v>#NAME?</v>
      </c>
    </row>
    <row r="17" spans="2:7" ht="14.25">
      <c r="B17" s="11" t="e">
        <f>Junior_I!A15</f>
        <v>#NAME?</v>
      </c>
      <c r="C17" s="127" t="str">
        <f>Junior_I!$C$15</f>
        <v>TJ AVIA Čakovice A</v>
      </c>
      <c r="D17" s="128"/>
      <c r="E17" s="129"/>
      <c r="F17" s="45">
        <f>Junior_I!$V$15</f>
        <v>36.349999999999994</v>
      </c>
      <c r="G17" s="40" t="e">
        <f>VLOOKUP(B17,'Body ČP'!$A$2:$B$10,2,0)</f>
        <v>#NAME?</v>
      </c>
    </row>
    <row r="18" spans="2:7" ht="14.25">
      <c r="B18" s="11" t="e">
        <f>Junior_I!A16</f>
        <v>#NAME?</v>
      </c>
      <c r="C18" s="127" t="str">
        <f>Junior_I!$C$16</f>
        <v>TVT Motion Mnichovice A</v>
      </c>
      <c r="D18" s="128"/>
      <c r="E18" s="129"/>
      <c r="F18" s="45">
        <f>Junior_I!$V$16</f>
        <v>35.925</v>
      </c>
      <c r="G18" s="40" t="e">
        <f>VLOOKUP(B18,'Body ČP'!$A$2:$B$10,2,0)</f>
        <v>#NAME?</v>
      </c>
    </row>
    <row r="19" spans="2:7" ht="14.25">
      <c r="B19" s="11" t="e">
        <f>Junior_I!A17</f>
        <v>#NAME?</v>
      </c>
      <c r="C19" s="127" t="str">
        <f>Junior_I!$C$17</f>
        <v>DDM Kadaň</v>
      </c>
      <c r="D19" s="128"/>
      <c r="E19" s="129"/>
      <c r="F19" s="45">
        <f>Junior_I!$V$17</f>
        <v>35.45</v>
      </c>
      <c r="G19" s="40" t="e">
        <f>VLOOKUP(B19,'Body ČP'!$A$2:$B$10,2,0)</f>
        <v>#NAME?</v>
      </c>
    </row>
    <row r="20" spans="2:7" ht="14.25">
      <c r="B20" s="11" t="e">
        <f>Junior_I!A18</f>
        <v>#NAME?</v>
      </c>
      <c r="C20" s="127" t="str">
        <f>Junior_I!$C$18</f>
        <v>TJ Sokol Řepy</v>
      </c>
      <c r="D20" s="128"/>
      <c r="E20" s="129"/>
      <c r="F20" s="45">
        <f>Junior_I!$V$18</f>
        <v>35</v>
      </c>
      <c r="G20" s="40" t="e">
        <f>VLOOKUP(B20,'Body ČP'!$A$2:$B$10,2,0)</f>
        <v>#NAME?</v>
      </c>
    </row>
    <row r="21" spans="2:7" ht="14.25">
      <c r="B21" s="11" t="e">
        <f>Junior_I!A19</f>
        <v>#NAME?</v>
      </c>
      <c r="C21" s="127" t="str">
        <f>Junior_I!$C$19</f>
        <v>FLIK-FLAK Plzeň B</v>
      </c>
      <c r="D21" s="128"/>
      <c r="E21" s="129"/>
      <c r="F21" s="45">
        <f>Junior_I!$V$19</f>
        <v>34.35</v>
      </c>
      <c r="G21" s="40" t="e">
        <f>VLOOKUP(B21,'Body ČP'!$A$2:$B$10,2,0)</f>
        <v>#NAME?</v>
      </c>
    </row>
    <row r="22" spans="2:7" ht="14.25">
      <c r="B22" s="11" t="e">
        <f>Junior_I!A20</f>
        <v>#NAME?</v>
      </c>
      <c r="C22" s="127" t="str">
        <f>Junior_I!$C$20</f>
        <v>Gym club Třebíč</v>
      </c>
      <c r="D22" s="128"/>
      <c r="E22" s="129"/>
      <c r="F22" s="45">
        <f>Junior_I!$V$20</f>
        <v>34.125</v>
      </c>
      <c r="G22" s="40" t="e">
        <f>VLOOKUP(B22,'Body ČP'!$A$2:$B$10,2,0)</f>
        <v>#NAME?</v>
      </c>
    </row>
    <row r="23" spans="2:7" ht="14.25">
      <c r="B23" s="11" t="e">
        <f>Junior_I!A21</f>
        <v>#NAME?</v>
      </c>
      <c r="C23" s="127" t="str">
        <f>Junior_I!$C$21</f>
        <v>TJ Svitavy</v>
      </c>
      <c r="D23" s="128"/>
      <c r="E23" s="129"/>
      <c r="F23" s="45">
        <f>Junior_I!$V$21</f>
        <v>33.699999999999996</v>
      </c>
      <c r="G23" s="40" t="e">
        <f>VLOOKUP(B23,'Body ČP'!$A$2:$B$10,2,0)</f>
        <v>#NAME?</v>
      </c>
    </row>
    <row r="24" spans="2:7" ht="14.25">
      <c r="B24" s="11" t="e">
        <f>Junior_I!A22</f>
        <v>#NAME?</v>
      </c>
      <c r="C24" s="127" t="str">
        <f>Junior_I!$C$22</f>
        <v>TJ Chropyně</v>
      </c>
      <c r="D24" s="128"/>
      <c r="E24" s="129"/>
      <c r="F24" s="45">
        <f>Junior_I!$V$22</f>
        <v>33.099999999999994</v>
      </c>
      <c r="G24" s="40">
        <v>0</v>
      </c>
    </row>
    <row r="25" spans="2:7" ht="14.25">
      <c r="B25" s="11" t="e">
        <f>Junior_I!A23</f>
        <v>#NAME?</v>
      </c>
      <c r="C25" s="127" t="str">
        <f>Junior_I!$C$23</f>
        <v>Gymnastika Říčany</v>
      </c>
      <c r="D25" s="128"/>
      <c r="E25" s="129"/>
      <c r="F25" s="45">
        <f>Junior_I!$V$23</f>
        <v>33.075</v>
      </c>
      <c r="G25" s="40">
        <v>0</v>
      </c>
    </row>
    <row r="26" spans="2:7" ht="14.25">
      <c r="B26" s="22" t="e">
        <f>Junior_I!A24</f>
        <v>#NAME?</v>
      </c>
      <c r="C26" s="127" t="str">
        <f>Junior_I!$C$24</f>
        <v>Spartak Trutnov</v>
      </c>
      <c r="D26" s="128"/>
      <c r="E26" s="129"/>
      <c r="F26" s="45">
        <f>Junior_I!$V$24</f>
        <v>32.85</v>
      </c>
      <c r="G26" s="40">
        <v>0</v>
      </c>
    </row>
    <row r="27" spans="2:7" ht="14.25">
      <c r="B27" s="22" t="e">
        <f>Junior_I!A25</f>
        <v>#NAME?</v>
      </c>
      <c r="C27" s="127" t="str">
        <f>Junior_I!$C$25</f>
        <v>TJ AVIA Čakovice B</v>
      </c>
      <c r="D27" s="128"/>
      <c r="E27" s="129"/>
      <c r="F27" s="45">
        <f>Junior_I!$V$25</f>
        <v>32.5</v>
      </c>
      <c r="G27" s="40">
        <v>0</v>
      </c>
    </row>
    <row r="28" spans="2:7" ht="14.25">
      <c r="B28" s="22" t="e">
        <f>Junior_I!A26</f>
        <v>#NAME?</v>
      </c>
      <c r="C28" s="127" t="str">
        <f>Junior_I!$C$26</f>
        <v>TVT Motion Mnichovice B</v>
      </c>
      <c r="D28" s="128"/>
      <c r="E28" s="129"/>
      <c r="F28" s="45">
        <f>Junior_I!$V$26</f>
        <v>30.225</v>
      </c>
      <c r="G28" s="40">
        <v>0</v>
      </c>
    </row>
    <row r="29" spans="2:7" ht="15" thickBot="1">
      <c r="B29" s="23" t="e">
        <f>Junior_I!A27</f>
        <v>#NAME?</v>
      </c>
      <c r="C29" s="113" t="str">
        <f>Junior_I!$C$27</f>
        <v>Gym club Reda</v>
      </c>
      <c r="D29" s="114"/>
      <c r="E29" s="89"/>
      <c r="F29" s="48">
        <f>Junior_I!$V$27</f>
        <v>29.4</v>
      </c>
      <c r="G29" s="41">
        <v>0</v>
      </c>
    </row>
    <row r="30" spans="2:7" ht="14.25">
      <c r="B30" s="69"/>
      <c r="C30" s="70"/>
      <c r="D30" s="70"/>
      <c r="E30" s="70"/>
      <c r="F30" s="74"/>
      <c r="G30" s="71"/>
    </row>
    <row r="31" spans="3:6" ht="15" customHeight="1">
      <c r="C31" s="8"/>
      <c r="D31" s="8"/>
      <c r="E31" s="8"/>
      <c r="F31" s="9"/>
    </row>
    <row r="32" spans="1:3" ht="14.25">
      <c r="A32" s="10" t="s">
        <v>19</v>
      </c>
      <c r="C32" t="s">
        <v>69</v>
      </c>
    </row>
    <row r="33" ht="15" thickBot="1"/>
    <row r="34" spans="2:7" ht="15" customHeight="1">
      <c r="B34" s="102" t="s">
        <v>0</v>
      </c>
      <c r="C34" s="107" t="s">
        <v>2</v>
      </c>
      <c r="D34" s="108"/>
      <c r="E34" s="109"/>
      <c r="F34" s="102" t="s">
        <v>12</v>
      </c>
      <c r="G34" s="102" t="s">
        <v>23</v>
      </c>
    </row>
    <row r="35" spans="2:7" ht="15" thickBot="1">
      <c r="B35" s="103"/>
      <c r="C35" s="110"/>
      <c r="D35" s="111"/>
      <c r="E35" s="112"/>
      <c r="F35" s="103"/>
      <c r="G35" s="103"/>
    </row>
    <row r="36" spans="2:7" ht="14.25">
      <c r="B36" s="11">
        <f>'Junior_II dívky'!A13</f>
        <v>1</v>
      </c>
      <c r="C36" s="124" t="str">
        <f>'Junior_II dívky'!$C$13</f>
        <v>KSG Moravská Slávia Brno</v>
      </c>
      <c r="D36" s="125"/>
      <c r="E36" s="126"/>
      <c r="F36" s="43">
        <f>'Junior_II dívky'!$V$13</f>
        <v>41.55</v>
      </c>
      <c r="G36" s="39">
        <f>VLOOKUP(B36,'Body ČP'!$A$2:$B$10,2,0)</f>
        <v>15</v>
      </c>
    </row>
    <row r="37" spans="2:7" ht="14.25">
      <c r="B37" s="11">
        <f>'Junior_II dívky'!A14</f>
        <v>2</v>
      </c>
      <c r="C37" s="127" t="str">
        <f>'Junior_II dívky'!$C$14</f>
        <v>FLIK - FLAK Plzeň</v>
      </c>
      <c r="D37" s="128"/>
      <c r="E37" s="129"/>
      <c r="F37" s="45">
        <f>'Junior_II dívky'!$V$14</f>
        <v>39.95</v>
      </c>
      <c r="G37" s="40">
        <f>VLOOKUP(B37,'Body ČP'!$A$2:$B$10,2,0)</f>
        <v>12</v>
      </c>
    </row>
    <row r="38" spans="2:7" ht="14.25">
      <c r="B38" s="11">
        <f>'Junior_II dívky'!A15</f>
        <v>3</v>
      </c>
      <c r="C38" s="127" t="str">
        <f>'Junior_II dívky'!$C$15</f>
        <v>Frýdek-Místek</v>
      </c>
      <c r="D38" s="128"/>
      <c r="E38" s="129"/>
      <c r="F38" s="45">
        <f>'Junior_II dívky'!$V$15</f>
        <v>39.5</v>
      </c>
      <c r="G38" s="40">
        <f>VLOOKUP(B38,'Body ČP'!$A$2:$B$10,2,0)</f>
        <v>10</v>
      </c>
    </row>
    <row r="39" spans="2:7" ht="14.25">
      <c r="B39" s="11">
        <f>'Junior_II dívky'!A16</f>
        <v>4</v>
      </c>
      <c r="C39" s="127" t="str">
        <f>'Junior_II dívky'!$C$16</f>
        <v>TJ Chropyně</v>
      </c>
      <c r="D39" s="128"/>
      <c r="E39" s="129"/>
      <c r="F39" s="45">
        <f>'Junior_II dívky'!$V$16</f>
        <v>39.15</v>
      </c>
      <c r="G39" s="40">
        <f>VLOOKUP(B39,'Body ČP'!$A$2:$B$10,2,0)</f>
        <v>8</v>
      </c>
    </row>
    <row r="40" spans="2:7" ht="14.25">
      <c r="B40" s="11">
        <f>'Junior_II dívky'!A17</f>
        <v>5</v>
      </c>
      <c r="C40" s="127" t="str">
        <f>'Junior_II dívky'!$C$17</f>
        <v>Gymnastika Říčany Eagles</v>
      </c>
      <c r="D40" s="128"/>
      <c r="E40" s="129"/>
      <c r="F40" s="45">
        <f>'Junior_II dívky'!$V$17</f>
        <v>37.6</v>
      </c>
      <c r="G40" s="40">
        <f>VLOOKUP(B40,'Body ČP'!$A$2:$B$10,2,0)</f>
        <v>6</v>
      </c>
    </row>
    <row r="41" spans="2:7" ht="14.25">
      <c r="B41" s="11">
        <f>'Junior_II dívky'!A18</f>
        <v>6</v>
      </c>
      <c r="C41" s="127" t="str">
        <f>'Junior_II dívky'!$C$18</f>
        <v>TJ Sokol Řepy</v>
      </c>
      <c r="D41" s="128"/>
      <c r="E41" s="129"/>
      <c r="F41" s="45">
        <f>'Junior_II dívky'!$V$18</f>
        <v>37.25</v>
      </c>
      <c r="G41" s="40">
        <f>VLOOKUP(B41,'Body ČP'!$A$2:$B$10,2,0)</f>
        <v>4</v>
      </c>
    </row>
    <row r="42" spans="2:7" ht="14.25">
      <c r="B42" s="11">
        <f>'Junior_II dívky'!A19</f>
        <v>7</v>
      </c>
      <c r="C42" s="127" t="str">
        <f>'Junior_II dívky'!$C$19</f>
        <v>TJ Sokol Příbram</v>
      </c>
      <c r="D42" s="128"/>
      <c r="E42" s="129"/>
      <c r="F42" s="45">
        <f>'Junior_II dívky'!$V$19</f>
        <v>35.75</v>
      </c>
      <c r="G42" s="40">
        <f>VLOOKUP(B42,'Body ČP'!$A$2:$B$10,2,0)</f>
        <v>3</v>
      </c>
    </row>
    <row r="43" spans="2:7" ht="14.25">
      <c r="B43" s="11">
        <f>'Junior_II dívky'!A20</f>
        <v>8</v>
      </c>
      <c r="C43" s="127" t="str">
        <f>'Junior_II dívky'!$C$20</f>
        <v>FLIK - FLAK Plzeň B</v>
      </c>
      <c r="D43" s="128"/>
      <c r="E43" s="129"/>
      <c r="F43" s="45">
        <f>'Junior_II dívky'!$V$20</f>
        <v>35.15</v>
      </c>
      <c r="G43" s="40">
        <f>VLOOKUP(B43,'Body ČP'!$A$2:$B$10,2,0)</f>
        <v>2</v>
      </c>
    </row>
    <row r="44" spans="2:7" ht="14.25">
      <c r="B44" s="11">
        <f>'Junior_II dívky'!A21</f>
        <v>9</v>
      </c>
      <c r="C44" s="127" t="str">
        <f>'Junior_II dívky'!$C$21</f>
        <v>TJ Rožnov pod Radhoštěm</v>
      </c>
      <c r="D44" s="128"/>
      <c r="E44" s="129"/>
      <c r="F44" s="45">
        <f>'Junior_II dívky'!$V$21</f>
        <v>34.15</v>
      </c>
      <c r="G44" s="40">
        <f>VLOOKUP(B44,'Body ČP'!$A$2:$B$10,2,0)</f>
        <v>1</v>
      </c>
    </row>
    <row r="45" spans="2:7" ht="15" thickBot="1">
      <c r="B45" s="68">
        <f>'Junior_II dívky'!A22</f>
        <v>10</v>
      </c>
      <c r="C45" s="113" t="str">
        <f>'Junior_II dívky'!$C$22</f>
        <v>TJ Sokol Příbram B</v>
      </c>
      <c r="D45" s="114"/>
      <c r="E45" s="89"/>
      <c r="F45" s="48">
        <f>'Junior_II dívky'!$V$22</f>
        <v>29.45</v>
      </c>
      <c r="G45" s="41">
        <v>0</v>
      </c>
    </row>
    <row r="46" spans="2:7" ht="14.25" hidden="1">
      <c r="B46" s="11">
        <f>'Junior_II dívky'!A23</f>
        <v>11</v>
      </c>
      <c r="C46" s="133">
        <f>'Junior_II dívky'!$C$23</f>
        <v>0</v>
      </c>
      <c r="D46" s="134"/>
      <c r="E46" s="135"/>
      <c r="F46" s="43">
        <f>'Junior_II dívky'!$V$23</f>
        <v>0</v>
      </c>
      <c r="G46" s="39" t="e">
        <f>VLOOKUP(B46,'Body ČP'!$A$2:$B$10,2,0)</f>
        <v>#N/A</v>
      </c>
    </row>
    <row r="47" spans="2:7" ht="14.25" hidden="1">
      <c r="B47" s="22">
        <f>'Junior_II dívky'!A24</f>
        <v>11</v>
      </c>
      <c r="C47" s="133">
        <f>'Junior_II dívky'!$C$24</f>
        <v>0</v>
      </c>
      <c r="D47" s="134"/>
      <c r="E47" s="135"/>
      <c r="F47" s="43">
        <f>'Junior_II dívky'!$V$24</f>
        <v>0</v>
      </c>
      <c r="G47" s="39" t="e">
        <f>VLOOKUP(B47,'Body ČP'!$A$2:$B$10,2,0)</f>
        <v>#N/A</v>
      </c>
    </row>
    <row r="48" spans="2:7" ht="14.25" hidden="1">
      <c r="B48" s="22">
        <f>'Junior_II dívky'!A25</f>
        <v>11</v>
      </c>
      <c r="C48" s="127">
        <f>'Junior_II dívky'!$C$25</f>
        <v>0</v>
      </c>
      <c r="D48" s="128"/>
      <c r="E48" s="129"/>
      <c r="F48" s="45">
        <f>'Junior_II dívky'!$V$25</f>
        <v>0</v>
      </c>
      <c r="G48" s="40" t="e">
        <f>VLOOKUP(B48,'Body ČP'!$A$2:$B$10,2,0)</f>
        <v>#N/A</v>
      </c>
    </row>
    <row r="49" spans="2:7" ht="14.25" hidden="1">
      <c r="B49" s="22">
        <f>'Junior_II dívky'!A26</f>
        <v>11</v>
      </c>
      <c r="C49" s="127">
        <f>'Junior_II dívky'!$C$26</f>
        <v>0</v>
      </c>
      <c r="D49" s="128"/>
      <c r="E49" s="129"/>
      <c r="F49" s="45">
        <f>'Junior_II dívky'!$V$26</f>
        <v>0</v>
      </c>
      <c r="G49" s="40" t="e">
        <f>VLOOKUP(B49,'Body ČP'!$A$2:$B$10,2,0)</f>
        <v>#N/A</v>
      </c>
    </row>
    <row r="50" spans="2:7" ht="15" hidden="1" thickBot="1">
      <c r="B50" s="26">
        <f>'Junior_II dívky'!A27</f>
        <v>11</v>
      </c>
      <c r="C50" s="113">
        <f>'Junior_II dívky'!$C$27</f>
        <v>0</v>
      </c>
      <c r="D50" s="114"/>
      <c r="E50" s="89"/>
      <c r="F50" s="48">
        <f>'Junior_II dívky'!$V$27</f>
        <v>0</v>
      </c>
      <c r="G50" s="41" t="e">
        <f>VLOOKUP(B50,'Body ČP'!$A$2:$B$10,2,0)</f>
        <v>#N/A</v>
      </c>
    </row>
    <row r="51" spans="2:7" ht="14.25">
      <c r="B51" s="69"/>
      <c r="C51" s="70"/>
      <c r="D51" s="70"/>
      <c r="E51" s="70"/>
      <c r="F51" s="74"/>
      <c r="G51" s="71"/>
    </row>
    <row r="52" spans="2:7" ht="14.25">
      <c r="B52" s="69"/>
      <c r="C52" s="70"/>
      <c r="D52" s="70"/>
      <c r="E52" s="70"/>
      <c r="F52" s="74"/>
      <c r="G52" s="71"/>
    </row>
    <row r="53" spans="1:3" ht="14.25">
      <c r="A53" s="10" t="s">
        <v>19</v>
      </c>
      <c r="C53" t="s">
        <v>70</v>
      </c>
    </row>
    <row r="54" ht="15" thickBot="1"/>
    <row r="55" spans="2:7" ht="14.25">
      <c r="B55" s="102" t="s">
        <v>0</v>
      </c>
      <c r="C55" s="107" t="s">
        <v>2</v>
      </c>
      <c r="D55" s="108"/>
      <c r="E55" s="109"/>
      <c r="F55" s="102" t="s">
        <v>12</v>
      </c>
      <c r="G55" s="102" t="s">
        <v>23</v>
      </c>
    </row>
    <row r="56" spans="2:7" ht="15" thickBot="1">
      <c r="B56" s="103"/>
      <c r="C56" s="110"/>
      <c r="D56" s="111"/>
      <c r="E56" s="112"/>
      <c r="F56" s="103"/>
      <c r="G56" s="103"/>
    </row>
    <row r="57" spans="2:7" ht="14.25">
      <c r="B57" s="11">
        <f>'Junior_II chlapci'!A13</f>
        <v>1</v>
      </c>
      <c r="C57" s="124" t="str">
        <f>'Junior_II chlapci'!$C$13</f>
        <v>Frýdek-Místek</v>
      </c>
      <c r="D57" s="125"/>
      <c r="E57" s="126"/>
      <c r="F57" s="43">
        <f>'Junior_II chlapci'!$V$13</f>
        <v>39.575</v>
      </c>
      <c r="G57" s="39">
        <f>VLOOKUP(B57,'Body ČP'!$A$2:$B$10,2,0)</f>
        <v>15</v>
      </c>
    </row>
    <row r="58" spans="2:7" ht="14.25" hidden="1">
      <c r="B58" s="11">
        <f>'Junior_II chlapci'!A14</f>
        <v>2</v>
      </c>
      <c r="C58" s="127">
        <f>'Junior_II chlapci'!$C$14</f>
        <v>0</v>
      </c>
      <c r="D58" s="128"/>
      <c r="E58" s="129"/>
      <c r="F58" s="45">
        <f>'Junior_II chlapci'!$V$14</f>
        <v>0</v>
      </c>
      <c r="G58" s="40">
        <f>VLOOKUP(B58,'Body ČP'!$A$2:$B$10,2,0)</f>
        <v>12</v>
      </c>
    </row>
    <row r="59" spans="2:7" ht="14.25" hidden="1">
      <c r="B59" s="11">
        <f>'Junior_II chlapci'!A15</f>
        <v>2</v>
      </c>
      <c r="C59" s="127">
        <f>'Junior_II chlapci'!$C$15</f>
        <v>0</v>
      </c>
      <c r="D59" s="128"/>
      <c r="E59" s="129"/>
      <c r="F59" s="45">
        <f>'Junior_II chlapci'!$V$15</f>
        <v>0</v>
      </c>
      <c r="G59" s="40">
        <f>VLOOKUP(B59,'Body ČP'!$A$2:$B$10,2,0)</f>
        <v>12</v>
      </c>
    </row>
    <row r="60" spans="2:7" ht="14.25" hidden="1">
      <c r="B60" s="11">
        <f>'Junior_II chlapci'!A16</f>
        <v>2</v>
      </c>
      <c r="C60" s="127">
        <f>'Junior_II chlapci'!$C$16</f>
        <v>0</v>
      </c>
      <c r="D60" s="128"/>
      <c r="E60" s="129"/>
      <c r="F60" s="45">
        <f>'Junior_II chlapci'!$V$16</f>
        <v>0</v>
      </c>
      <c r="G60" s="40">
        <f>VLOOKUP(B60,'Body ČP'!$A$2:$B$10,2,0)</f>
        <v>12</v>
      </c>
    </row>
    <row r="61" spans="2:7" ht="14.25" hidden="1">
      <c r="B61" s="11">
        <f>'Junior_II chlapci'!A17</f>
        <v>2</v>
      </c>
      <c r="C61" s="127">
        <f>'Junior_II chlapci'!$C$17</f>
        <v>0</v>
      </c>
      <c r="D61" s="128"/>
      <c r="E61" s="129"/>
      <c r="F61" s="45">
        <f>'Junior_II chlapci'!$V$17</f>
        <v>0</v>
      </c>
      <c r="G61" s="40">
        <f>VLOOKUP(B61,'Body ČP'!$A$2:$B$10,2,0)</f>
        <v>12</v>
      </c>
    </row>
    <row r="62" spans="2:7" ht="14.25" hidden="1">
      <c r="B62" s="11">
        <f>'Junior_II chlapci'!A18</f>
        <v>2</v>
      </c>
      <c r="C62" s="127">
        <f>'Junior_II chlapci'!$C$18</f>
        <v>0</v>
      </c>
      <c r="D62" s="128"/>
      <c r="E62" s="129"/>
      <c r="F62" s="45">
        <f>'Junior_II chlapci'!$V$18</f>
        <v>0</v>
      </c>
      <c r="G62" s="40">
        <f>VLOOKUP(B62,'Body ČP'!$A$2:$B$10,2,0)</f>
        <v>12</v>
      </c>
    </row>
    <row r="63" spans="2:7" ht="14.25" hidden="1">
      <c r="B63" s="11">
        <f>'Junior_II chlapci'!A19</f>
        <v>2</v>
      </c>
      <c r="C63" s="127">
        <f>'Junior_II chlapci'!$C$19</f>
        <v>0</v>
      </c>
      <c r="D63" s="128"/>
      <c r="E63" s="129"/>
      <c r="F63" s="45">
        <f>'Junior_II chlapci'!$V$19</f>
        <v>0</v>
      </c>
      <c r="G63" s="40">
        <f>VLOOKUP(B63,'Body ČP'!$A$2:$B$10,2,0)</f>
        <v>12</v>
      </c>
    </row>
    <row r="64" spans="2:7" ht="14.25" hidden="1">
      <c r="B64" s="11">
        <f>'Junior_II chlapci'!A20</f>
        <v>2</v>
      </c>
      <c r="C64" s="127">
        <f>'Junior_II chlapci'!$C$20</f>
        <v>0</v>
      </c>
      <c r="D64" s="128"/>
      <c r="E64" s="129"/>
      <c r="F64" s="45">
        <f>'Junior_II chlapci'!$V$20</f>
        <v>0</v>
      </c>
      <c r="G64" s="40">
        <f>VLOOKUP(B64,'Body ČP'!$A$2:$B$10,2,0)</f>
        <v>12</v>
      </c>
    </row>
    <row r="65" spans="2:7" ht="14.25" hidden="1">
      <c r="B65" s="11">
        <f>'Junior_II chlapci'!A21</f>
        <v>2</v>
      </c>
      <c r="C65" s="127">
        <f>'Junior_II chlapci'!$C$21</f>
        <v>0</v>
      </c>
      <c r="D65" s="128"/>
      <c r="E65" s="129"/>
      <c r="F65" s="45">
        <f>'Junior_II chlapci'!$V$21</f>
        <v>0</v>
      </c>
      <c r="G65" s="40">
        <f>VLOOKUP(B65,'Body ČP'!$A$2:$B$10,2,0)</f>
        <v>12</v>
      </c>
    </row>
    <row r="66" spans="2:7" ht="15" hidden="1" thickBot="1">
      <c r="B66" s="68">
        <f>'Junior_II chlapci'!A22</f>
        <v>2</v>
      </c>
      <c r="C66" s="113">
        <f>'Junior_II chlapci'!$C$22</f>
        <v>0</v>
      </c>
      <c r="D66" s="114"/>
      <c r="E66" s="89"/>
      <c r="F66" s="48">
        <f>'Junior_II chlapci'!$V$22</f>
        <v>0</v>
      </c>
      <c r="G66" s="41">
        <f>VLOOKUP(B66,'Body ČP'!$A$2:$B$10,2,0)</f>
        <v>12</v>
      </c>
    </row>
    <row r="67" spans="2:7" ht="14.25">
      <c r="B67" s="69"/>
      <c r="C67" s="70"/>
      <c r="D67" s="70"/>
      <c r="E67" s="70"/>
      <c r="F67" s="74"/>
      <c r="G67" s="71"/>
    </row>
    <row r="68" spans="3:6" ht="15" customHeight="1">
      <c r="C68" s="8"/>
      <c r="D68" s="8"/>
      <c r="E68" s="8"/>
      <c r="F68" s="9"/>
    </row>
    <row r="69" spans="1:3" ht="15" customHeight="1">
      <c r="A69" s="10" t="s">
        <v>19</v>
      </c>
      <c r="C69" t="s">
        <v>51</v>
      </c>
    </row>
    <row r="70" ht="15" customHeight="1" thickBot="1"/>
    <row r="71" spans="2:7" ht="15" customHeight="1">
      <c r="B71" s="102" t="s">
        <v>0</v>
      </c>
      <c r="C71" s="107" t="s">
        <v>2</v>
      </c>
      <c r="D71" s="108"/>
      <c r="E71" s="109"/>
      <c r="F71" s="102" t="s">
        <v>12</v>
      </c>
      <c r="G71" s="102" t="s">
        <v>23</v>
      </c>
    </row>
    <row r="72" spans="2:7" ht="15" customHeight="1" thickBot="1">
      <c r="B72" s="103"/>
      <c r="C72" s="110"/>
      <c r="D72" s="111"/>
      <c r="E72" s="112"/>
      <c r="F72" s="103"/>
      <c r="G72" s="103"/>
    </row>
    <row r="73" spans="2:7" ht="15" customHeight="1">
      <c r="B73" s="11">
        <f>'Junuior A dívky'!A13</f>
        <v>1</v>
      </c>
      <c r="C73" s="124" t="str">
        <f>'Junuior A dívky'!$C$13</f>
        <v>Gym club Třebíč</v>
      </c>
      <c r="D73" s="125"/>
      <c r="E73" s="126"/>
      <c r="F73" s="43">
        <f>'Junuior A dívky'!$V$13</f>
        <v>35.575</v>
      </c>
      <c r="G73" s="39">
        <f>VLOOKUP(B73,'Body ČP'!$A$2:$B$10,2,0)</f>
        <v>15</v>
      </c>
    </row>
    <row r="74" spans="2:7" ht="15" customHeight="1" thickBot="1">
      <c r="B74" s="68">
        <f>'Junuior A dívky'!A14</f>
        <v>2</v>
      </c>
      <c r="C74" s="113" t="str">
        <f>'Junuior A dívky'!$C$14</f>
        <v>Spartak Trutnov</v>
      </c>
      <c r="D74" s="114"/>
      <c r="E74" s="89"/>
      <c r="F74" s="48">
        <f>'Junuior A dívky'!$V$14</f>
        <v>34</v>
      </c>
      <c r="G74" s="41">
        <f>VLOOKUP(B74,'Body ČP'!$A$2:$B$10,2,0)</f>
        <v>12</v>
      </c>
    </row>
    <row r="75" spans="2:7" ht="15" customHeight="1" hidden="1">
      <c r="B75" s="11">
        <f>'Junuior A dívky'!A15</f>
        <v>3</v>
      </c>
      <c r="C75" s="133">
        <f>'Junuior A dívky'!$C$15</f>
        <v>0</v>
      </c>
      <c r="D75" s="134"/>
      <c r="E75" s="135"/>
      <c r="F75" s="43">
        <f>'Junuior A dívky'!$V$15</f>
        <v>0</v>
      </c>
      <c r="G75" s="39">
        <f>VLOOKUP(B75,'Body ČP'!$A$2:$B$10,2,0)</f>
        <v>10</v>
      </c>
    </row>
    <row r="76" spans="2:7" ht="15" customHeight="1" hidden="1">
      <c r="B76" s="11">
        <f>'Junuior A dívky'!A16</f>
        <v>3</v>
      </c>
      <c r="C76" s="127">
        <f>'Junuior A dívky'!$C$16</f>
        <v>0</v>
      </c>
      <c r="D76" s="128"/>
      <c r="E76" s="129"/>
      <c r="F76" s="45">
        <f>'Junuior A dívky'!$V$16</f>
        <v>0</v>
      </c>
      <c r="G76" s="40">
        <f>VLOOKUP(B76,'Body ČP'!$A$2:$B$10,2,0)</f>
        <v>10</v>
      </c>
    </row>
    <row r="77" spans="2:7" ht="15" customHeight="1" hidden="1">
      <c r="B77" s="11">
        <f>'Junuior A dívky'!A17</f>
        <v>3</v>
      </c>
      <c r="C77" s="127">
        <f>'Junuior A dívky'!$C$17</f>
        <v>0</v>
      </c>
      <c r="D77" s="128"/>
      <c r="E77" s="129"/>
      <c r="F77" s="45">
        <f>'Junuior A dívky'!$V$17</f>
        <v>0</v>
      </c>
      <c r="G77" s="40">
        <f>VLOOKUP(B77,'Body ČP'!$A$2:$B$10,2,0)</f>
        <v>10</v>
      </c>
    </row>
    <row r="78" spans="2:7" ht="15" customHeight="1" hidden="1">
      <c r="B78" s="11">
        <f>'Junuior A dívky'!A18</f>
        <v>3</v>
      </c>
      <c r="C78" s="127">
        <f>'Junuior A dívky'!$C$18</f>
        <v>0</v>
      </c>
      <c r="D78" s="128"/>
      <c r="E78" s="129"/>
      <c r="F78" s="45">
        <f>'Junuior A dívky'!$V$18</f>
        <v>0</v>
      </c>
      <c r="G78" s="40">
        <f>VLOOKUP(B78,'Body ČP'!$A$2:$B$10,2,0)</f>
        <v>10</v>
      </c>
    </row>
    <row r="79" spans="2:7" ht="15" customHeight="1" hidden="1">
      <c r="B79" s="11">
        <f>'Junuior A dívky'!A19</f>
        <v>3</v>
      </c>
      <c r="C79" s="127">
        <f>'Junuior A dívky'!$C$19</f>
        <v>0</v>
      </c>
      <c r="D79" s="128"/>
      <c r="E79" s="129"/>
      <c r="F79" s="45">
        <f>'Junuior A dívky'!$V$19</f>
        <v>0</v>
      </c>
      <c r="G79" s="40">
        <f>VLOOKUP(B79,'Body ČP'!$A$2:$B$10,2,0)</f>
        <v>10</v>
      </c>
    </row>
    <row r="80" spans="2:7" ht="15" customHeight="1" hidden="1">
      <c r="B80" s="11">
        <f>'Junuior A dívky'!A20</f>
        <v>3</v>
      </c>
      <c r="C80" s="127">
        <f>'Junuior A dívky'!$C$20</f>
        <v>0</v>
      </c>
      <c r="D80" s="128"/>
      <c r="E80" s="129"/>
      <c r="F80" s="45">
        <f>'Junuior A dívky'!$V$20</f>
        <v>0</v>
      </c>
      <c r="G80" s="40">
        <f>VLOOKUP(B80,'Body ČP'!$A$2:$B$10,2,0)</f>
        <v>10</v>
      </c>
    </row>
    <row r="81" spans="2:7" ht="15" customHeight="1" hidden="1">
      <c r="B81" s="11">
        <f>'Junuior A dívky'!A21</f>
        <v>3</v>
      </c>
      <c r="C81" s="127">
        <f>'Junuior A dívky'!$C$21</f>
        <v>0</v>
      </c>
      <c r="D81" s="128"/>
      <c r="E81" s="129"/>
      <c r="F81" s="45">
        <f>'Junuior A dívky'!$V$21</f>
        <v>0</v>
      </c>
      <c r="G81" s="40">
        <f>VLOOKUP(B81,'Body ČP'!$A$2:$B$10,2,0)</f>
        <v>10</v>
      </c>
    </row>
    <row r="82" spans="2:7" ht="15" customHeight="1" hidden="1">
      <c r="B82" s="11">
        <f>'Junuior A dívky'!A22</f>
        <v>3</v>
      </c>
      <c r="C82" s="127">
        <f>'Junuior A dívky'!$C$22</f>
        <v>0</v>
      </c>
      <c r="D82" s="128"/>
      <c r="E82" s="129"/>
      <c r="F82" s="45">
        <f>'Junuior A dívky'!$V$22</f>
        <v>0</v>
      </c>
      <c r="G82" s="40">
        <f>VLOOKUP(B82,'Body ČP'!$A$2:$B$10,2,0)</f>
        <v>10</v>
      </c>
    </row>
    <row r="83" spans="2:7" ht="15" customHeight="1" hidden="1">
      <c r="B83" s="11">
        <f>'Junuior A dívky'!A23</f>
        <v>3</v>
      </c>
      <c r="C83" s="127">
        <f>'Junuior A dívky'!$C$23</f>
        <v>0</v>
      </c>
      <c r="D83" s="128"/>
      <c r="E83" s="129"/>
      <c r="F83" s="45">
        <f>'Junuior A dívky'!$V$23</f>
        <v>0</v>
      </c>
      <c r="G83" s="40">
        <f>VLOOKUP(B83,'Body ČP'!$A$2:$B$10,2,0)</f>
        <v>10</v>
      </c>
    </row>
    <row r="84" spans="2:7" ht="15" customHeight="1" hidden="1">
      <c r="B84" s="22">
        <f>'Junuior A dívky'!A24</f>
        <v>3</v>
      </c>
      <c r="C84" s="127">
        <f>'Junuior A dívky'!$C$24</f>
        <v>0</v>
      </c>
      <c r="D84" s="128"/>
      <c r="E84" s="129"/>
      <c r="F84" s="45">
        <f>'Junuior A dívky'!$V$24</f>
        <v>0</v>
      </c>
      <c r="G84" s="40">
        <f>VLOOKUP(B84,'Body ČP'!$A$2:$B$10,2,0)</f>
        <v>10</v>
      </c>
    </row>
    <row r="85" spans="2:7" ht="15" customHeight="1" hidden="1">
      <c r="B85" s="22">
        <f>'Junuior A dívky'!A25</f>
        <v>3</v>
      </c>
      <c r="C85" s="127">
        <f>'Junuior A dívky'!$C$25</f>
        <v>0</v>
      </c>
      <c r="D85" s="128"/>
      <c r="E85" s="129"/>
      <c r="F85" s="45">
        <f>'Junuior A dívky'!$V$25</f>
        <v>0</v>
      </c>
      <c r="G85" s="40">
        <f>VLOOKUP(B85,'Body ČP'!$A$2:$B$10,2,0)</f>
        <v>10</v>
      </c>
    </row>
    <row r="86" spans="2:7" ht="15" customHeight="1" hidden="1">
      <c r="B86" s="22">
        <f>'Junuior A dívky'!A26</f>
        <v>3</v>
      </c>
      <c r="C86" s="127">
        <f>'Junuior A dívky'!$C$26</f>
        <v>0</v>
      </c>
      <c r="D86" s="128"/>
      <c r="E86" s="129"/>
      <c r="F86" s="45">
        <f>'Junuior A dívky'!$V$26</f>
        <v>0</v>
      </c>
      <c r="G86" s="40">
        <f>VLOOKUP(B86,'Body ČP'!$A$2:$B$10,2,0)</f>
        <v>10</v>
      </c>
    </row>
    <row r="87" spans="2:7" ht="15" customHeight="1" hidden="1" thickBot="1">
      <c r="B87" s="23">
        <f>'Junuior A dívky'!A27</f>
        <v>3</v>
      </c>
      <c r="C87" s="113">
        <f>'Junuior A dívky'!$C$27</f>
        <v>0</v>
      </c>
      <c r="D87" s="114"/>
      <c r="E87" s="89"/>
      <c r="F87" s="48">
        <f>'Junuior A dívky'!$V$27</f>
        <v>0</v>
      </c>
      <c r="G87" s="41">
        <f>VLOOKUP(B87,'Body ČP'!$A$2:$B$10,2,0)</f>
        <v>10</v>
      </c>
    </row>
    <row r="88" spans="2:7" ht="15" customHeight="1">
      <c r="B88" s="69"/>
      <c r="C88" s="70"/>
      <c r="D88" s="70"/>
      <c r="E88" s="70"/>
      <c r="F88" s="74"/>
      <c r="G88" s="71"/>
    </row>
    <row r="89" spans="2:7" ht="15" customHeight="1">
      <c r="B89" s="69"/>
      <c r="C89" s="70"/>
      <c r="D89" s="70"/>
      <c r="E89" s="70"/>
      <c r="F89" s="74"/>
      <c r="G89" s="71"/>
    </row>
    <row r="90" spans="1:3" ht="14.25">
      <c r="A90" s="10" t="s">
        <v>19</v>
      </c>
      <c r="C90" t="s">
        <v>50</v>
      </c>
    </row>
    <row r="91" ht="15" thickBot="1"/>
    <row r="92" spans="2:7" ht="15" customHeight="1">
      <c r="B92" s="102" t="s">
        <v>0</v>
      </c>
      <c r="C92" s="107" t="s">
        <v>2</v>
      </c>
      <c r="D92" s="108"/>
      <c r="E92" s="109"/>
      <c r="F92" s="102" t="s">
        <v>12</v>
      </c>
      <c r="G92" s="102" t="s">
        <v>23</v>
      </c>
    </row>
    <row r="93" spans="2:7" ht="15" thickBot="1">
      <c r="B93" s="103"/>
      <c r="C93" s="110"/>
      <c r="D93" s="111"/>
      <c r="E93" s="112"/>
      <c r="F93" s="103"/>
      <c r="G93" s="103"/>
    </row>
    <row r="94" spans="2:7" ht="15" thickBot="1">
      <c r="B94" s="68">
        <f>'Junuior A mix'!A13</f>
        <v>1</v>
      </c>
      <c r="C94" s="130" t="str">
        <f>'Junuior A mix'!$C$13</f>
        <v>TJ Sokol Příbram</v>
      </c>
      <c r="D94" s="131"/>
      <c r="E94" s="132"/>
      <c r="F94" s="72">
        <f>'Junuior A mix'!$V$13</f>
        <v>30.349999999999998</v>
      </c>
      <c r="G94" s="73">
        <f>VLOOKUP(B94,'Body ČP'!$A$2:$B$10,2,0)</f>
        <v>15</v>
      </c>
    </row>
    <row r="95" spans="2:7" ht="14.25" hidden="1">
      <c r="B95" s="11">
        <f>'Junuior A mix'!A14</f>
        <v>2</v>
      </c>
      <c r="C95" s="133">
        <f>'Junuior A mix'!$C$14</f>
        <v>0</v>
      </c>
      <c r="D95" s="134"/>
      <c r="E95" s="135"/>
      <c r="F95" s="43">
        <f>'Junuior A mix'!$V$14</f>
        <v>0</v>
      </c>
      <c r="G95" s="39">
        <f>VLOOKUP(B95,'Body ČP'!$A$2:$B$10,2,0)</f>
        <v>12</v>
      </c>
    </row>
    <row r="96" spans="2:7" ht="14.25" hidden="1">
      <c r="B96" s="11">
        <f>'Junuior A mix'!A15</f>
        <v>2</v>
      </c>
      <c r="C96" s="127">
        <f>'Junuior A mix'!$C$15</f>
        <v>0</v>
      </c>
      <c r="D96" s="128"/>
      <c r="E96" s="129"/>
      <c r="F96" s="45">
        <f>'Junuior A mix'!$V$15</f>
        <v>0</v>
      </c>
      <c r="G96" s="40">
        <f>VLOOKUP(B96,'Body ČP'!$A$2:$B$10,2,0)</f>
        <v>12</v>
      </c>
    </row>
    <row r="97" spans="2:7" ht="14.25" hidden="1">
      <c r="B97" s="11">
        <f>'Junuior A mix'!A16</f>
        <v>2</v>
      </c>
      <c r="C97" s="127">
        <f>'Junuior A mix'!$C$16</f>
        <v>0</v>
      </c>
      <c r="D97" s="128"/>
      <c r="E97" s="129"/>
      <c r="F97" s="45">
        <f>'Junuior A mix'!$V$16</f>
        <v>0</v>
      </c>
      <c r="G97" s="40">
        <f>VLOOKUP(B97,'Body ČP'!$A$2:$B$10,2,0)</f>
        <v>12</v>
      </c>
    </row>
    <row r="98" spans="2:7" ht="14.25" hidden="1">
      <c r="B98" s="11">
        <f>'Junuior A mix'!A17</f>
        <v>2</v>
      </c>
      <c r="C98" s="127">
        <f>'Junuior A mix'!$C$17</f>
        <v>0</v>
      </c>
      <c r="D98" s="128"/>
      <c r="E98" s="129"/>
      <c r="F98" s="45">
        <f>'Junuior A mix'!$V$17</f>
        <v>0</v>
      </c>
      <c r="G98" s="40">
        <f>VLOOKUP(B98,'Body ČP'!$A$2:$B$10,2,0)</f>
        <v>12</v>
      </c>
    </row>
    <row r="99" spans="2:7" ht="14.25" hidden="1">
      <c r="B99" s="11">
        <f>'Junuior A mix'!A18</f>
        <v>2</v>
      </c>
      <c r="C99" s="127">
        <f>'Junuior A mix'!$C$18</f>
        <v>0</v>
      </c>
      <c r="D99" s="128"/>
      <c r="E99" s="129"/>
      <c r="F99" s="45">
        <f>'Junuior A mix'!$V$18</f>
        <v>0</v>
      </c>
      <c r="G99" s="40">
        <f>VLOOKUP(B99,'Body ČP'!$A$2:$B$10,2,0)</f>
        <v>12</v>
      </c>
    </row>
    <row r="100" spans="2:7" ht="14.25" hidden="1">
      <c r="B100" s="11">
        <f>'Junuior A mix'!A19</f>
        <v>2</v>
      </c>
      <c r="C100" s="127">
        <f>'Junuior A mix'!$C$19</f>
        <v>0</v>
      </c>
      <c r="D100" s="128"/>
      <c r="E100" s="129"/>
      <c r="F100" s="45">
        <f>'Junuior A mix'!$V$19</f>
        <v>0</v>
      </c>
      <c r="G100" s="40">
        <f>VLOOKUP(B100,'Body ČP'!$A$2:$B$10,2,0)</f>
        <v>12</v>
      </c>
    </row>
    <row r="101" spans="2:7" ht="14.25" hidden="1">
      <c r="B101" s="11">
        <f>'Junuior A mix'!A20</f>
        <v>2</v>
      </c>
      <c r="C101" s="127">
        <f>'Junuior A mix'!$C$20</f>
        <v>0</v>
      </c>
      <c r="D101" s="128"/>
      <c r="E101" s="129"/>
      <c r="F101" s="45">
        <f>'Junuior A mix'!$V$20</f>
        <v>0</v>
      </c>
      <c r="G101" s="40">
        <f>VLOOKUP(B101,'Body ČP'!$A$2:$B$10,2,0)</f>
        <v>12</v>
      </c>
    </row>
    <row r="102" spans="2:7" ht="14.25" hidden="1">
      <c r="B102" s="11">
        <f>'Junuior A mix'!A21</f>
        <v>2</v>
      </c>
      <c r="C102" s="127">
        <f>'Junuior A mix'!$C$21</f>
        <v>0</v>
      </c>
      <c r="D102" s="128"/>
      <c r="E102" s="129"/>
      <c r="F102" s="45">
        <f>'Junuior A mix'!$V$21</f>
        <v>0</v>
      </c>
      <c r="G102" s="40">
        <f>VLOOKUP(B102,'Body ČP'!$A$2:$B$10,2,0)</f>
        <v>12</v>
      </c>
    </row>
    <row r="103" spans="2:7" ht="14.25" hidden="1">
      <c r="B103" s="11">
        <f>'Junuior A mix'!A22</f>
        <v>2</v>
      </c>
      <c r="C103" s="127">
        <f>'Junuior A mix'!$C$22</f>
        <v>0</v>
      </c>
      <c r="D103" s="128"/>
      <c r="E103" s="129"/>
      <c r="F103" s="45">
        <f>'Junuior A mix'!$V$22</f>
        <v>0</v>
      </c>
      <c r="G103" s="40">
        <f>VLOOKUP(B103,'Body ČP'!$A$2:$B$10,2,0)</f>
        <v>12</v>
      </c>
    </row>
    <row r="104" spans="2:7" ht="14.25" hidden="1">
      <c r="B104" s="11">
        <f>'Junuior A mix'!A23</f>
        <v>2</v>
      </c>
      <c r="C104" s="127">
        <f>'Junuior A mix'!$C$23</f>
        <v>0</v>
      </c>
      <c r="D104" s="128"/>
      <c r="E104" s="129"/>
      <c r="F104" s="45">
        <f>'Junuior A mix'!$V$23</f>
        <v>0</v>
      </c>
      <c r="G104" s="40">
        <f>VLOOKUP(B104,'Body ČP'!$A$2:$B$10,2,0)</f>
        <v>12</v>
      </c>
    </row>
    <row r="105" spans="2:7" ht="14.25" hidden="1">
      <c r="B105" s="22">
        <f>'Junuior A mix'!A24</f>
        <v>2</v>
      </c>
      <c r="C105" s="127">
        <f>'Junuior A mix'!$C$24</f>
        <v>0</v>
      </c>
      <c r="D105" s="128"/>
      <c r="E105" s="129"/>
      <c r="F105" s="45">
        <f>'Junuior A mix'!$V$24</f>
        <v>0</v>
      </c>
      <c r="G105" s="40">
        <f>VLOOKUP(B105,'Body ČP'!$A$2:$B$10,2,0)</f>
        <v>12</v>
      </c>
    </row>
    <row r="106" spans="2:7" ht="14.25" hidden="1">
      <c r="B106" s="22">
        <f>'Junuior A mix'!A25</f>
        <v>2</v>
      </c>
      <c r="C106" s="127">
        <f>'Junuior A mix'!$C$25</f>
        <v>0</v>
      </c>
      <c r="D106" s="128"/>
      <c r="E106" s="129"/>
      <c r="F106" s="45">
        <f>'Junuior A mix'!$V$25</f>
        <v>0</v>
      </c>
      <c r="G106" s="40">
        <f>VLOOKUP(B106,'Body ČP'!$A$2:$B$10,2,0)</f>
        <v>12</v>
      </c>
    </row>
    <row r="107" spans="2:7" ht="14.25" hidden="1">
      <c r="B107" s="22">
        <f>'Junuior A mix'!A26</f>
        <v>2</v>
      </c>
      <c r="C107" s="127">
        <f>'Junuior A mix'!$C$26</f>
        <v>0</v>
      </c>
      <c r="D107" s="128"/>
      <c r="E107" s="129"/>
      <c r="F107" s="45">
        <f>'Junuior A mix'!$V$26</f>
        <v>0</v>
      </c>
      <c r="G107" s="40">
        <f>VLOOKUP(B107,'Body ČP'!$A$2:$B$10,2,0)</f>
        <v>12</v>
      </c>
    </row>
    <row r="108" spans="2:7" ht="15" hidden="1" thickBot="1">
      <c r="B108" s="23">
        <f>'Junuior A mix'!A27</f>
        <v>2</v>
      </c>
      <c r="C108" s="113">
        <f>'Junuior A mix'!$C$27</f>
        <v>0</v>
      </c>
      <c r="D108" s="114"/>
      <c r="E108" s="89"/>
      <c r="F108" s="48">
        <f>'Junuior A mix'!$V$27</f>
        <v>0</v>
      </c>
      <c r="G108" s="41">
        <f>VLOOKUP(B108,'Body ČP'!$A$2:$B$10,2,0)</f>
        <v>12</v>
      </c>
    </row>
    <row r="109" spans="2:7" ht="14.25">
      <c r="B109" s="69"/>
      <c r="C109" s="70"/>
      <c r="D109" s="70"/>
      <c r="E109" s="70"/>
      <c r="F109" s="74"/>
      <c r="G109" s="71"/>
    </row>
    <row r="110" spans="3:6" ht="15" customHeight="1">
      <c r="C110" s="8"/>
      <c r="D110" s="8"/>
      <c r="E110" s="8"/>
      <c r="F110" s="9"/>
    </row>
    <row r="111" spans="1:3" ht="14.25">
      <c r="A111" s="10" t="s">
        <v>19</v>
      </c>
      <c r="C111" t="s">
        <v>57</v>
      </c>
    </row>
    <row r="112" ht="15" thickBot="1"/>
    <row r="113" spans="2:7" ht="15" customHeight="1">
      <c r="B113" s="102" t="s">
        <v>0</v>
      </c>
      <c r="C113" s="107" t="s">
        <v>2</v>
      </c>
      <c r="D113" s="108"/>
      <c r="E113" s="109"/>
      <c r="F113" s="102" t="s">
        <v>12</v>
      </c>
      <c r="G113" s="102" t="s">
        <v>23</v>
      </c>
    </row>
    <row r="114" spans="2:7" ht="15" thickBot="1">
      <c r="B114" s="103"/>
      <c r="C114" s="110"/>
      <c r="D114" s="111"/>
      <c r="E114" s="112"/>
      <c r="F114" s="103"/>
      <c r="G114" s="103"/>
    </row>
    <row r="115" spans="2:7" ht="14.25">
      <c r="B115" s="11">
        <f>'Senior A ženy'!A13</f>
        <v>1</v>
      </c>
      <c r="C115" s="124" t="str">
        <f>'Senior A ženy'!$C$13</f>
        <v>KSG Moravská Slavia Brno</v>
      </c>
      <c r="D115" s="125"/>
      <c r="E115" s="126"/>
      <c r="F115" s="43">
        <f>'Senior A ženy'!$V$13</f>
        <v>43.2</v>
      </c>
      <c r="G115" s="39">
        <f>VLOOKUP(B115,'Body ČP'!$A$2:$B$10,2,0)</f>
        <v>15</v>
      </c>
    </row>
    <row r="116" spans="2:7" ht="15" thickBot="1">
      <c r="B116" s="68">
        <f>'Senior A ženy'!A14</f>
        <v>2</v>
      </c>
      <c r="C116" s="113" t="str">
        <f>'Senior A ženy'!$C$14</f>
        <v>TJ Bohemians</v>
      </c>
      <c r="D116" s="114"/>
      <c r="E116" s="89"/>
      <c r="F116" s="48">
        <f>'Senior A ženy'!$V$14</f>
        <v>41.7</v>
      </c>
      <c r="G116" s="41">
        <f>VLOOKUP(B116,'Body ČP'!$A$2:$B$10,2,0)</f>
        <v>12</v>
      </c>
    </row>
    <row r="117" spans="2:7" ht="14.25" hidden="1">
      <c r="B117" s="11">
        <f>'Senior A ženy'!A15</f>
        <v>3</v>
      </c>
      <c r="C117" s="133">
        <f>'Senior A ženy'!$C$15</f>
        <v>0</v>
      </c>
      <c r="D117" s="134"/>
      <c r="E117" s="135"/>
      <c r="F117" s="43">
        <f>'Senior A ženy'!$V$15</f>
        <v>0</v>
      </c>
      <c r="G117" s="39">
        <f>VLOOKUP(B117,'Body ČP'!$A$2:$B$10,2,0)</f>
        <v>10</v>
      </c>
    </row>
    <row r="118" spans="2:7" ht="14.25" hidden="1">
      <c r="B118" s="11">
        <f>'Senior A ženy'!A16</f>
        <v>3</v>
      </c>
      <c r="C118" s="127">
        <f>'Senior A ženy'!$C$16</f>
        <v>0</v>
      </c>
      <c r="D118" s="128"/>
      <c r="E118" s="129"/>
      <c r="F118" s="45">
        <f>'Senior A ženy'!$V$16</f>
        <v>0</v>
      </c>
      <c r="G118" s="40">
        <f>VLOOKUP(B118,'Body ČP'!$A$2:$B$10,2,0)</f>
        <v>10</v>
      </c>
    </row>
    <row r="119" spans="2:7" ht="14.25" hidden="1">
      <c r="B119" s="11">
        <f>'Senior A ženy'!A17</f>
        <v>3</v>
      </c>
      <c r="C119" s="127">
        <f>'Senior A ženy'!$C$17</f>
        <v>0</v>
      </c>
      <c r="D119" s="128"/>
      <c r="E119" s="129"/>
      <c r="F119" s="45">
        <f>'Senior A ženy'!$V$17</f>
        <v>0</v>
      </c>
      <c r="G119" s="40">
        <f>VLOOKUP(B119,'Body ČP'!$A$2:$B$10,2,0)</f>
        <v>10</v>
      </c>
    </row>
    <row r="120" spans="2:7" ht="14.25" hidden="1">
      <c r="B120" s="11">
        <f>'Senior A ženy'!A18</f>
        <v>3</v>
      </c>
      <c r="C120" s="127">
        <f>'Senior A ženy'!$C$18</f>
        <v>0</v>
      </c>
      <c r="D120" s="128"/>
      <c r="E120" s="129"/>
      <c r="F120" s="45">
        <f>'Senior A ženy'!$V$18</f>
        <v>0</v>
      </c>
      <c r="G120" s="40">
        <f>VLOOKUP(B120,'Body ČP'!$A$2:$B$10,2,0)</f>
        <v>10</v>
      </c>
    </row>
    <row r="121" spans="2:7" ht="14.25" hidden="1">
      <c r="B121" s="11">
        <f>'Senior A ženy'!A19</f>
        <v>3</v>
      </c>
      <c r="C121" s="127">
        <f>'Senior A ženy'!$C$19</f>
        <v>0</v>
      </c>
      <c r="D121" s="128"/>
      <c r="E121" s="129"/>
      <c r="F121" s="45">
        <f>'Senior A ženy'!$V$19</f>
        <v>0</v>
      </c>
      <c r="G121" s="40">
        <f>VLOOKUP(B121,'Body ČP'!$A$2:$B$10,2,0)</f>
        <v>10</v>
      </c>
    </row>
    <row r="122" spans="2:7" ht="14.25" hidden="1">
      <c r="B122" s="11">
        <f>'Senior A ženy'!A20</f>
        <v>3</v>
      </c>
      <c r="C122" s="127">
        <f>'Senior A ženy'!$C$20</f>
        <v>0</v>
      </c>
      <c r="D122" s="128"/>
      <c r="E122" s="129"/>
      <c r="F122" s="45">
        <f>'Senior A ženy'!$V$20</f>
        <v>0</v>
      </c>
      <c r="G122" s="40">
        <f>VLOOKUP(B122,'Body ČP'!$A$2:$B$10,2,0)</f>
        <v>10</v>
      </c>
    </row>
    <row r="123" spans="2:7" ht="14.25" hidden="1">
      <c r="B123" s="11">
        <f>'Senior A ženy'!A21</f>
        <v>3</v>
      </c>
      <c r="C123" s="127">
        <f>'Senior A ženy'!$C$21</f>
        <v>0</v>
      </c>
      <c r="D123" s="128"/>
      <c r="E123" s="129"/>
      <c r="F123" s="45">
        <f>'Senior A ženy'!$V$21</f>
        <v>0</v>
      </c>
      <c r="G123" s="40">
        <f>VLOOKUP(B123,'Body ČP'!$A$2:$B$10,2,0)</f>
        <v>10</v>
      </c>
    </row>
    <row r="124" spans="2:7" ht="14.25" hidden="1">
      <c r="B124" s="11">
        <f>'Senior A ženy'!A22</f>
        <v>3</v>
      </c>
      <c r="C124" s="127">
        <f>'Senior A ženy'!$C$22</f>
        <v>0</v>
      </c>
      <c r="D124" s="128"/>
      <c r="E124" s="129"/>
      <c r="F124" s="45">
        <f>'Senior A ženy'!$V$22</f>
        <v>0</v>
      </c>
      <c r="G124" s="40">
        <f>VLOOKUP(B124,'Body ČP'!$A$2:$B$10,2,0)</f>
        <v>10</v>
      </c>
    </row>
    <row r="125" spans="2:7" ht="14.25" hidden="1">
      <c r="B125" s="11">
        <f>'Senior A ženy'!A23</f>
        <v>3</v>
      </c>
      <c r="C125" s="127">
        <f>'Senior A ženy'!$C$23</f>
        <v>0</v>
      </c>
      <c r="D125" s="128"/>
      <c r="E125" s="129"/>
      <c r="F125" s="45">
        <f>'Senior A ženy'!$V$23</f>
        <v>0</v>
      </c>
      <c r="G125" s="40">
        <f>VLOOKUP(B125,'Body ČP'!$A$2:$B$10,2,0)</f>
        <v>10</v>
      </c>
    </row>
    <row r="126" spans="2:7" ht="14.25" hidden="1">
      <c r="B126" s="22">
        <f>'Senior A ženy'!A24</f>
        <v>3</v>
      </c>
      <c r="C126" s="127">
        <f>'Senior A ženy'!$C$24</f>
        <v>0</v>
      </c>
      <c r="D126" s="128"/>
      <c r="E126" s="129"/>
      <c r="F126" s="45">
        <f>'Senior A ženy'!$V$24</f>
        <v>0</v>
      </c>
      <c r="G126" s="40">
        <f>VLOOKUP(B126,'Body ČP'!$A$2:$B$10,2,0)</f>
        <v>10</v>
      </c>
    </row>
    <row r="127" spans="2:7" ht="14.25" hidden="1">
      <c r="B127" s="22">
        <f>'Senior A ženy'!A25</f>
        <v>3</v>
      </c>
      <c r="C127" s="127">
        <f>'Senior A ženy'!$C$25</f>
        <v>0</v>
      </c>
      <c r="D127" s="128"/>
      <c r="E127" s="129"/>
      <c r="F127" s="45">
        <f>'Senior A ženy'!$V$25</f>
        <v>0</v>
      </c>
      <c r="G127" s="40">
        <f>VLOOKUP(B127,'Body ČP'!$A$2:$B$10,2,0)</f>
        <v>10</v>
      </c>
    </row>
    <row r="128" spans="2:7" ht="14.25" hidden="1">
      <c r="B128" s="22">
        <f>'Senior A ženy'!A26</f>
        <v>3</v>
      </c>
      <c r="C128" s="127">
        <f>'Senior A ženy'!$C$26</f>
        <v>0</v>
      </c>
      <c r="D128" s="128"/>
      <c r="E128" s="129"/>
      <c r="F128" s="45">
        <f>'Senior A ženy'!$V$26</f>
        <v>0</v>
      </c>
      <c r="G128" s="40">
        <f>VLOOKUP(B128,'Body ČP'!$A$2:$B$10,2,0)</f>
        <v>10</v>
      </c>
    </row>
    <row r="129" spans="2:7" ht="15" hidden="1" thickBot="1">
      <c r="B129" s="23">
        <f>'Senior A ženy'!A27</f>
        <v>3</v>
      </c>
      <c r="C129" s="113">
        <f>'Senior A ženy'!$C$27</f>
        <v>0</v>
      </c>
      <c r="D129" s="114"/>
      <c r="E129" s="89"/>
      <c r="F129" s="48">
        <f>'Senior A ženy'!$V$27</f>
        <v>0</v>
      </c>
      <c r="G129" s="41">
        <f>VLOOKUP(B129,'Body ČP'!$A$2:$B$10,2,0)</f>
        <v>10</v>
      </c>
    </row>
    <row r="130" spans="2:7" ht="14.25">
      <c r="B130" s="69"/>
      <c r="C130" s="70"/>
      <c r="D130" s="70"/>
      <c r="E130" s="70"/>
      <c r="F130" s="74"/>
      <c r="G130" s="71"/>
    </row>
    <row r="131" spans="3:6" ht="15" customHeight="1">
      <c r="C131" s="8"/>
      <c r="D131" s="8"/>
      <c r="E131" s="8"/>
      <c r="F131" s="9"/>
    </row>
    <row r="132" spans="1:3" ht="15" customHeight="1">
      <c r="A132" s="10" t="s">
        <v>19</v>
      </c>
      <c r="C132" t="s">
        <v>58</v>
      </c>
    </row>
    <row r="133" ht="15" customHeight="1" thickBot="1"/>
    <row r="134" spans="2:7" ht="15" customHeight="1">
      <c r="B134" s="102" t="s">
        <v>0</v>
      </c>
      <c r="C134" s="107" t="s">
        <v>2</v>
      </c>
      <c r="D134" s="108"/>
      <c r="E134" s="109"/>
      <c r="F134" s="102" t="s">
        <v>12</v>
      </c>
      <c r="G134" s="102" t="s">
        <v>23</v>
      </c>
    </row>
    <row r="135" spans="2:7" ht="15" customHeight="1" thickBot="1">
      <c r="B135" s="103"/>
      <c r="C135" s="110"/>
      <c r="D135" s="111"/>
      <c r="E135" s="112"/>
      <c r="F135" s="103"/>
      <c r="G135" s="103"/>
    </row>
    <row r="136" spans="2:7" ht="15" customHeight="1" thickBot="1">
      <c r="B136" s="68">
        <f>'Senior A mix'!A13</f>
        <v>1</v>
      </c>
      <c r="C136" s="130" t="str">
        <f>'Senior A mix'!$C$13</f>
        <v>TJ Sokol Příbram B</v>
      </c>
      <c r="D136" s="131"/>
      <c r="E136" s="132"/>
      <c r="F136" s="72">
        <f>'Senior A mix'!$V$13</f>
        <v>35.825</v>
      </c>
      <c r="G136" s="73">
        <f>VLOOKUP(B136,'Body ČP'!$A$2:$B$10,2,0)</f>
        <v>15</v>
      </c>
    </row>
    <row r="137" spans="2:7" ht="15" customHeight="1" hidden="1">
      <c r="B137" s="11">
        <f>'Senior A mix'!A14</f>
        <v>2</v>
      </c>
      <c r="C137" s="133">
        <f>'Senior A mix'!$C$14</f>
        <v>0</v>
      </c>
      <c r="D137" s="134"/>
      <c r="E137" s="135"/>
      <c r="F137" s="43">
        <f>'Senior A mix'!$V$14</f>
        <v>0</v>
      </c>
      <c r="G137" s="39">
        <f>VLOOKUP(B137,'Body ČP'!$A$2:$B$10,2,0)</f>
        <v>12</v>
      </c>
    </row>
    <row r="138" spans="2:7" ht="15" customHeight="1" hidden="1">
      <c r="B138" s="11">
        <f>'Senior A mix'!A15</f>
        <v>2</v>
      </c>
      <c r="C138" s="127">
        <f>'Senior A mix'!$C$15</f>
        <v>0</v>
      </c>
      <c r="D138" s="128"/>
      <c r="E138" s="129"/>
      <c r="F138" s="45">
        <f>'Senior A mix'!$V$15</f>
        <v>0</v>
      </c>
      <c r="G138" s="40">
        <f>VLOOKUP(B138,'Body ČP'!$A$2:$B$10,2,0)</f>
        <v>12</v>
      </c>
    </row>
    <row r="139" spans="2:7" ht="15" customHeight="1" hidden="1">
      <c r="B139" s="11">
        <f>'Senior A mix'!A16</f>
        <v>2</v>
      </c>
      <c r="C139" s="127">
        <f>'Senior A mix'!$C$16</f>
        <v>0</v>
      </c>
      <c r="D139" s="128"/>
      <c r="E139" s="129"/>
      <c r="F139" s="45">
        <f>'Senior A mix'!$V$16</f>
        <v>0</v>
      </c>
      <c r="G139" s="40">
        <f>VLOOKUP(B139,'Body ČP'!$A$2:$B$10,2,0)</f>
        <v>12</v>
      </c>
    </row>
    <row r="140" spans="2:7" ht="15" customHeight="1" hidden="1">
      <c r="B140" s="11">
        <f>'Senior A mix'!A17</f>
        <v>2</v>
      </c>
      <c r="C140" s="127">
        <f>'Senior A mix'!$C$17</f>
        <v>0</v>
      </c>
      <c r="D140" s="128"/>
      <c r="E140" s="129"/>
      <c r="F140" s="45">
        <f>'Senior A mix'!$V$17</f>
        <v>0</v>
      </c>
      <c r="G140" s="40">
        <f>VLOOKUP(B140,'Body ČP'!$A$2:$B$10,2,0)</f>
        <v>12</v>
      </c>
    </row>
    <row r="141" spans="2:7" ht="15" customHeight="1" hidden="1">
      <c r="B141" s="11">
        <f>'Senior A mix'!A18</f>
        <v>2</v>
      </c>
      <c r="C141" s="127">
        <f>'Senior A mix'!$C$18</f>
        <v>0</v>
      </c>
      <c r="D141" s="128"/>
      <c r="E141" s="129"/>
      <c r="F141" s="45">
        <f>'Senior A mix'!$V$18</f>
        <v>0</v>
      </c>
      <c r="G141" s="40">
        <f>VLOOKUP(B141,'Body ČP'!$A$2:$B$10,2,0)</f>
        <v>12</v>
      </c>
    </row>
    <row r="142" spans="2:7" ht="15" customHeight="1" hidden="1">
      <c r="B142" s="11">
        <f>'Senior A mix'!A19</f>
        <v>2</v>
      </c>
      <c r="C142" s="127">
        <f>'Senior A mix'!$C$19</f>
        <v>0</v>
      </c>
      <c r="D142" s="128"/>
      <c r="E142" s="129"/>
      <c r="F142" s="45">
        <f>'Senior A mix'!$V$19</f>
        <v>0</v>
      </c>
      <c r="G142" s="40">
        <f>VLOOKUP(B142,'Body ČP'!$A$2:$B$10,2,0)</f>
        <v>12</v>
      </c>
    </row>
    <row r="143" spans="2:7" ht="15" customHeight="1" hidden="1">
      <c r="B143" s="11">
        <f>'Senior A mix'!A20</f>
        <v>2</v>
      </c>
      <c r="C143" s="127">
        <f>'Senior A mix'!$C$20</f>
        <v>0</v>
      </c>
      <c r="D143" s="128"/>
      <c r="E143" s="129"/>
      <c r="F143" s="45">
        <f>'Senior A mix'!$V$20</f>
        <v>0</v>
      </c>
      <c r="G143" s="40">
        <f>VLOOKUP(B143,'Body ČP'!$A$2:$B$10,2,0)</f>
        <v>12</v>
      </c>
    </row>
    <row r="144" spans="2:7" ht="15" customHeight="1" hidden="1">
      <c r="B144" s="11">
        <f>'Senior A mix'!A21</f>
        <v>2</v>
      </c>
      <c r="C144" s="127">
        <f>'Senior A mix'!$C$21</f>
        <v>0</v>
      </c>
      <c r="D144" s="128"/>
      <c r="E144" s="129"/>
      <c r="F144" s="45">
        <f>'Senior A mix'!$V$21</f>
        <v>0</v>
      </c>
      <c r="G144" s="40">
        <f>VLOOKUP(B144,'Body ČP'!$A$2:$B$10,2,0)</f>
        <v>12</v>
      </c>
    </row>
    <row r="145" spans="2:7" ht="15" customHeight="1" hidden="1">
      <c r="B145" s="11">
        <f>'Senior A mix'!A22</f>
        <v>2</v>
      </c>
      <c r="C145" s="127">
        <f>'Senior A mix'!$C$22</f>
        <v>0</v>
      </c>
      <c r="D145" s="128"/>
      <c r="E145" s="129"/>
      <c r="F145" s="45">
        <f>'Senior A mix'!$V$22</f>
        <v>0</v>
      </c>
      <c r="G145" s="40">
        <f>VLOOKUP(B145,'Body ČP'!$A$2:$B$10,2,0)</f>
        <v>12</v>
      </c>
    </row>
    <row r="146" spans="2:7" ht="15" customHeight="1" hidden="1">
      <c r="B146" s="11">
        <f>'Senior A mix'!A23</f>
        <v>2</v>
      </c>
      <c r="C146" s="127">
        <f>'Senior A mix'!$C$23</f>
        <v>0</v>
      </c>
      <c r="D146" s="128"/>
      <c r="E146" s="129"/>
      <c r="F146" s="45">
        <f>'Senior A mix'!$V$23</f>
        <v>0</v>
      </c>
      <c r="G146" s="40">
        <f>VLOOKUP(B146,'Body ČP'!$A$2:$B$10,2,0)</f>
        <v>12</v>
      </c>
    </row>
    <row r="147" spans="2:7" ht="15" customHeight="1" hidden="1">
      <c r="B147" s="22">
        <f>'Senior A mix'!A24</f>
        <v>2</v>
      </c>
      <c r="C147" s="127">
        <f>'Senior A mix'!$C$24</f>
        <v>0</v>
      </c>
      <c r="D147" s="128"/>
      <c r="E147" s="129"/>
      <c r="F147" s="45">
        <f>'Senior A mix'!$V$24</f>
        <v>0</v>
      </c>
      <c r="G147" s="40">
        <f>VLOOKUP(B147,'Body ČP'!$A$2:$B$10,2,0)</f>
        <v>12</v>
      </c>
    </row>
    <row r="148" spans="2:7" ht="15" customHeight="1" hidden="1">
      <c r="B148" s="22">
        <f>'Senior A mix'!A25</f>
        <v>2</v>
      </c>
      <c r="C148" s="127">
        <f>'Senior A mix'!$C$25</f>
        <v>0</v>
      </c>
      <c r="D148" s="128"/>
      <c r="E148" s="129"/>
      <c r="F148" s="45">
        <f>'Senior A mix'!$V$25</f>
        <v>0</v>
      </c>
      <c r="G148" s="40">
        <f>VLOOKUP(B148,'Body ČP'!$A$2:$B$10,2,0)</f>
        <v>12</v>
      </c>
    </row>
    <row r="149" spans="2:7" ht="15" customHeight="1" hidden="1">
      <c r="B149" s="22">
        <f>'Senior A mix'!A26</f>
        <v>2</v>
      </c>
      <c r="C149" s="127">
        <f>'Senior A mix'!$C$26</f>
        <v>0</v>
      </c>
      <c r="D149" s="128"/>
      <c r="E149" s="129"/>
      <c r="F149" s="45">
        <f>'Senior A mix'!$V$26</f>
        <v>0</v>
      </c>
      <c r="G149" s="40">
        <f>VLOOKUP(B149,'Body ČP'!$A$2:$B$10,2,0)</f>
        <v>12</v>
      </c>
    </row>
    <row r="150" spans="2:7" ht="15" customHeight="1" hidden="1" thickBot="1">
      <c r="B150" s="23">
        <f>'Senior A mix'!A27</f>
        <v>2</v>
      </c>
      <c r="C150" s="113">
        <f>'Senior A mix'!$C$27</f>
        <v>0</v>
      </c>
      <c r="D150" s="114"/>
      <c r="E150" s="89"/>
      <c r="F150" s="48">
        <f>'Senior A mix'!$V$27</f>
        <v>0</v>
      </c>
      <c r="G150" s="41">
        <f>VLOOKUP(B150,'Body ČP'!$A$2:$B$10,2,0)</f>
        <v>12</v>
      </c>
    </row>
    <row r="151" spans="2:7" ht="15" customHeight="1">
      <c r="B151" s="69"/>
      <c r="C151" s="70"/>
      <c r="D151" s="70"/>
      <c r="E151" s="70"/>
      <c r="F151" s="74"/>
      <c r="G151" s="71"/>
    </row>
    <row r="152" spans="2:7" ht="15" customHeight="1">
      <c r="B152" s="69"/>
      <c r="C152" s="70"/>
      <c r="D152" s="70"/>
      <c r="E152" s="70"/>
      <c r="F152" s="74"/>
      <c r="G152" s="71"/>
    </row>
    <row r="153" spans="1:3" ht="14.25">
      <c r="A153" s="10" t="s">
        <v>19</v>
      </c>
      <c r="C153" t="s">
        <v>26</v>
      </c>
    </row>
    <row r="154" ht="15" thickBot="1"/>
    <row r="155" spans="2:7" ht="15" customHeight="1">
      <c r="B155" s="102" t="s">
        <v>0</v>
      </c>
      <c r="C155" s="107" t="s">
        <v>2</v>
      </c>
      <c r="D155" s="108"/>
      <c r="E155" s="109"/>
      <c r="F155" s="102" t="s">
        <v>12</v>
      </c>
      <c r="G155" s="102" t="s">
        <v>23</v>
      </c>
    </row>
    <row r="156" spans="2:7" ht="15" thickBot="1">
      <c r="B156" s="103"/>
      <c r="C156" s="110"/>
      <c r="D156" s="111"/>
      <c r="E156" s="112"/>
      <c r="F156" s="103"/>
      <c r="G156" s="103"/>
    </row>
    <row r="157" spans="2:7" ht="14.25">
      <c r="B157" s="27">
        <f>'Senior B'!A13</f>
        <v>1</v>
      </c>
      <c r="C157" s="115" t="str">
        <f>'Senior B'!$C$13</f>
        <v>Sokol Dvůr Králové nad Labem</v>
      </c>
      <c r="D157" s="116"/>
      <c r="E157" s="117"/>
      <c r="F157" s="49">
        <f>'Senior B'!$V$13</f>
        <v>35.75</v>
      </c>
      <c r="G157" s="39">
        <f>VLOOKUP(B157,'Body ČP'!$A$2:$B$10,2,0)</f>
        <v>15</v>
      </c>
    </row>
    <row r="158" spans="2:7" ht="15" thickBot="1">
      <c r="B158" s="24">
        <f>'Senior B'!A14</f>
        <v>2</v>
      </c>
      <c r="C158" s="118" t="str">
        <f>'Senior B'!$C$14</f>
        <v>SK Kamenice</v>
      </c>
      <c r="D158" s="119"/>
      <c r="E158" s="120"/>
      <c r="F158" s="51">
        <f>'Senior B'!$V$14</f>
        <v>33.525000000000006</v>
      </c>
      <c r="G158" s="41">
        <f>VLOOKUP(B158,'Body ČP'!$A$2:$B$10,2,0)</f>
        <v>12</v>
      </c>
    </row>
    <row r="159" spans="2:7" ht="14.25" hidden="1">
      <c r="B159" s="27">
        <f>'Senior B'!A120</f>
        <v>0</v>
      </c>
      <c r="C159" s="121">
        <f>'Senior B'!$C$15</f>
        <v>0</v>
      </c>
      <c r="D159" s="122"/>
      <c r="E159" s="123"/>
      <c r="F159" s="49">
        <f>'Senior B'!$V$15</f>
        <v>0</v>
      </c>
      <c r="G159" s="39" t="e">
        <f>VLOOKUP(B159,'Body ČP'!$A$2:$B$10,2,0)</f>
        <v>#N/A</v>
      </c>
    </row>
    <row r="160" spans="2:7" ht="14.25" hidden="1">
      <c r="B160" s="27">
        <f>'Senior B'!A121</f>
        <v>0</v>
      </c>
      <c r="C160" s="90">
        <f>'Senior B'!$C$16</f>
        <v>0</v>
      </c>
      <c r="D160" s="91"/>
      <c r="E160" s="66"/>
      <c r="F160" s="50">
        <f>'Senior B'!$V$16</f>
        <v>0</v>
      </c>
      <c r="G160" s="40" t="e">
        <f>VLOOKUP(B160,'Body ČP'!$A$2:$B$10,2,0)</f>
        <v>#N/A</v>
      </c>
    </row>
    <row r="161" spans="2:7" ht="14.25" hidden="1">
      <c r="B161" s="27">
        <f>'Senior B'!A122</f>
        <v>0</v>
      </c>
      <c r="C161" s="90">
        <f>'Senior B'!$C$17</f>
        <v>0</v>
      </c>
      <c r="D161" s="91"/>
      <c r="E161" s="66"/>
      <c r="F161" s="50">
        <f>'Senior B'!$V$17</f>
        <v>0</v>
      </c>
      <c r="G161" s="40" t="e">
        <f>VLOOKUP(B161,'Body ČP'!$A$2:$B$10,2,0)</f>
        <v>#N/A</v>
      </c>
    </row>
    <row r="162" spans="2:7" ht="14.25" hidden="1">
      <c r="B162" s="27">
        <f>'Senior B'!A123</f>
        <v>0</v>
      </c>
      <c r="C162" s="90">
        <f>'Senior B'!$C$18</f>
        <v>0</v>
      </c>
      <c r="D162" s="91"/>
      <c r="E162" s="66"/>
      <c r="F162" s="50">
        <f>'Senior B'!$V$18</f>
        <v>0</v>
      </c>
      <c r="G162" s="40" t="e">
        <f>VLOOKUP(B162,'Body ČP'!$A$2:$B$10,2,0)</f>
        <v>#N/A</v>
      </c>
    </row>
    <row r="163" spans="2:7" ht="14.25" hidden="1">
      <c r="B163" s="27">
        <f>'Senior B'!A124</f>
        <v>0</v>
      </c>
      <c r="C163" s="90">
        <f>'Senior B'!$C$19</f>
        <v>0</v>
      </c>
      <c r="D163" s="91"/>
      <c r="E163" s="66"/>
      <c r="F163" s="50">
        <f>'Senior B'!$V$19</f>
        <v>0</v>
      </c>
      <c r="G163" s="40" t="e">
        <f>VLOOKUP(B163,'Body ČP'!$A$2:$B$10,2,0)</f>
        <v>#N/A</v>
      </c>
    </row>
    <row r="164" spans="2:7" ht="14.25" hidden="1">
      <c r="B164" s="27">
        <f>'Senior B'!A125</f>
        <v>0</v>
      </c>
      <c r="C164" s="90">
        <f>'Senior B'!$C$20</f>
        <v>0</v>
      </c>
      <c r="D164" s="91"/>
      <c r="E164" s="66"/>
      <c r="F164" s="50">
        <f>'Senior B'!$V$20</f>
        <v>0</v>
      </c>
      <c r="G164" s="40" t="e">
        <f>VLOOKUP(B164,'Body ČP'!$A$2:$B$10,2,0)</f>
        <v>#N/A</v>
      </c>
    </row>
    <row r="165" spans="2:7" ht="14.25" hidden="1">
      <c r="B165" s="27">
        <f>'Senior B'!A126</f>
        <v>0</v>
      </c>
      <c r="C165" s="90">
        <f>'Senior B'!$C$21</f>
        <v>0</v>
      </c>
      <c r="D165" s="91"/>
      <c r="E165" s="66"/>
      <c r="F165" s="50">
        <f>'Senior B'!$V$21</f>
        <v>0</v>
      </c>
      <c r="G165" s="40" t="e">
        <f>VLOOKUP(B165,'Body ČP'!$A$2:$B$10,2,0)</f>
        <v>#N/A</v>
      </c>
    </row>
    <row r="166" spans="2:7" ht="14.25" hidden="1">
      <c r="B166" s="27">
        <f>'Senior B'!A127</f>
        <v>0</v>
      </c>
      <c r="C166" s="90">
        <f>'Senior B'!$C$22</f>
        <v>0</v>
      </c>
      <c r="D166" s="91"/>
      <c r="E166" s="66"/>
      <c r="F166" s="50">
        <f>'Senior B'!$V$22</f>
        <v>0</v>
      </c>
      <c r="G166" s="40" t="e">
        <f>VLOOKUP(B166,'Body ČP'!$A$2:$B$10,2,0)</f>
        <v>#N/A</v>
      </c>
    </row>
    <row r="167" spans="2:7" ht="14.25" hidden="1">
      <c r="B167" s="27">
        <f>'Senior B'!A128</f>
        <v>0</v>
      </c>
      <c r="C167" s="90">
        <f>'Senior B'!$C$23</f>
        <v>0</v>
      </c>
      <c r="D167" s="91"/>
      <c r="E167" s="66"/>
      <c r="F167" s="50">
        <f>'Senior B'!$V$23</f>
        <v>0</v>
      </c>
      <c r="G167" s="40" t="e">
        <f>VLOOKUP(B167,'Body ČP'!$A$2:$B$10,2,0)</f>
        <v>#N/A</v>
      </c>
    </row>
    <row r="168" spans="2:7" ht="14.25" hidden="1">
      <c r="B168" s="28">
        <f>'Senior B'!A129</f>
        <v>0</v>
      </c>
      <c r="C168" s="90">
        <f>'Senior B'!$C$24</f>
        <v>0</v>
      </c>
      <c r="D168" s="91"/>
      <c r="E168" s="66"/>
      <c r="F168" s="50">
        <f>'Senior B'!$V$24</f>
        <v>0</v>
      </c>
      <c r="G168" s="40" t="e">
        <f>VLOOKUP(B168,'Body ČP'!$A$2:$B$10,2,0)</f>
        <v>#N/A</v>
      </c>
    </row>
    <row r="169" spans="2:7" ht="14.25" hidden="1">
      <c r="B169" s="28">
        <f>'Senior B'!A130</f>
        <v>0</v>
      </c>
      <c r="C169" s="90">
        <f>'Senior B'!$C$25</f>
        <v>0</v>
      </c>
      <c r="D169" s="91"/>
      <c r="E169" s="66"/>
      <c r="F169" s="50">
        <f>'Senior B'!$V$25</f>
        <v>0</v>
      </c>
      <c r="G169" s="40" t="e">
        <f>VLOOKUP(B169,'Body ČP'!$A$2:$B$10,2,0)</f>
        <v>#N/A</v>
      </c>
    </row>
    <row r="170" spans="2:7" ht="14.25" hidden="1">
      <c r="B170" s="28">
        <f>'Senior B'!A131</f>
        <v>0</v>
      </c>
      <c r="C170" s="90">
        <f>'Senior B'!$C$26</f>
        <v>0</v>
      </c>
      <c r="D170" s="91"/>
      <c r="E170" s="66"/>
      <c r="F170" s="50">
        <f>'Senior B'!$V$26</f>
        <v>0</v>
      </c>
      <c r="G170" s="40" t="e">
        <f>VLOOKUP(B170,'Body ČP'!$A$2:$B$10,2,0)</f>
        <v>#N/A</v>
      </c>
    </row>
    <row r="171" spans="2:7" ht="15" hidden="1" thickBot="1">
      <c r="B171" s="29">
        <f>'Senior B'!A132</f>
        <v>0</v>
      </c>
      <c r="C171" s="136">
        <f>'Senior B'!$C$27</f>
        <v>0</v>
      </c>
      <c r="D171" s="137"/>
      <c r="E171" s="138"/>
      <c r="F171" s="51">
        <f>'Senior B'!$V$27</f>
        <v>0</v>
      </c>
      <c r="G171" s="41" t="e">
        <f>VLOOKUP(B171,'Body ČP'!$A$2:$B$10,2,0)</f>
        <v>#N/A</v>
      </c>
    </row>
    <row r="172" spans="2:7" ht="14.25">
      <c r="B172" s="69"/>
      <c r="C172" s="70"/>
      <c r="D172" s="70"/>
      <c r="E172" s="70"/>
      <c r="F172" s="74"/>
      <c r="G172" s="71"/>
    </row>
    <row r="173" spans="2:7" ht="15" customHeight="1">
      <c r="B173" s="69"/>
      <c r="C173" s="70"/>
      <c r="D173" s="70"/>
      <c r="E173" s="70"/>
      <c r="F173" s="74"/>
      <c r="G173" s="71"/>
    </row>
    <row r="174" spans="1:3" ht="14.25">
      <c r="A174" s="10" t="s">
        <v>19</v>
      </c>
      <c r="C174" t="s">
        <v>59</v>
      </c>
    </row>
    <row r="175" ht="15" thickBot="1"/>
    <row r="176" spans="2:6" ht="15" customHeight="1">
      <c r="B176" s="102" t="s">
        <v>0</v>
      </c>
      <c r="C176" s="107" t="s">
        <v>2</v>
      </c>
      <c r="D176" s="108"/>
      <c r="E176" s="109"/>
      <c r="F176" s="102" t="s">
        <v>12</v>
      </c>
    </row>
    <row r="177" spans="2:6" ht="15" thickBot="1">
      <c r="B177" s="103"/>
      <c r="C177" s="110"/>
      <c r="D177" s="111"/>
      <c r="E177" s="112"/>
      <c r="F177" s="103"/>
    </row>
    <row r="178" spans="2:6" ht="14.25">
      <c r="B178" s="11">
        <f>'TRIA mladší'!A13</f>
        <v>1</v>
      </c>
      <c r="C178" s="124" t="str">
        <f>'TRIA mladší'!$C$13</f>
        <v>Gymnastika Říčany</v>
      </c>
      <c r="D178" s="125"/>
      <c r="E178" s="126"/>
      <c r="F178" s="43">
        <f>'TRIA mladší'!$V$13</f>
        <v>24</v>
      </c>
    </row>
    <row r="179" spans="2:6" ht="14.25">
      <c r="B179" s="11">
        <f>'TRIA mladší'!A14</f>
        <v>2</v>
      </c>
      <c r="C179" s="127" t="str">
        <f>'TRIA mladší'!$C$14</f>
        <v>Gym club Reda B</v>
      </c>
      <c r="D179" s="128"/>
      <c r="E179" s="129"/>
      <c r="F179" s="45">
        <f>'TRIA mladší'!$V$14</f>
        <v>23.4</v>
      </c>
    </row>
    <row r="180" spans="2:6" ht="14.25">
      <c r="B180" s="11">
        <f>'TRIA mladší'!A15</f>
        <v>3</v>
      </c>
      <c r="C180" s="127" t="str">
        <f>'TRIA mladší'!$C$15</f>
        <v>SK GymSport Praha</v>
      </c>
      <c r="D180" s="128"/>
      <c r="E180" s="129"/>
      <c r="F180" s="45">
        <f>'TRIA mladší'!$V$15</f>
        <v>23</v>
      </c>
    </row>
    <row r="181" spans="2:6" ht="15" thickBot="1">
      <c r="B181" s="68">
        <f>'TRIA mladší'!A16</f>
        <v>4</v>
      </c>
      <c r="C181" s="113" t="str">
        <f>'TRIA mladší'!$C$16</f>
        <v>Gym club Reda A</v>
      </c>
      <c r="D181" s="114"/>
      <c r="E181" s="89"/>
      <c r="F181" s="48">
        <f>'TRIA mladší'!$V$16</f>
        <v>22.6</v>
      </c>
    </row>
    <row r="182" spans="2:6" ht="14.25" hidden="1">
      <c r="B182" s="11">
        <f>'TRIA mladší'!A17</f>
        <v>5</v>
      </c>
      <c r="C182" s="133">
        <f>'TRIA mladší'!$C$17</f>
        <v>0</v>
      </c>
      <c r="D182" s="134"/>
      <c r="E182" s="135"/>
      <c r="F182" s="43">
        <f>'TRIA mladší'!$V$17</f>
        <v>0</v>
      </c>
    </row>
    <row r="183" spans="2:6" ht="14.25" hidden="1">
      <c r="B183" s="11">
        <f>'TRIA mladší'!A18</f>
        <v>5</v>
      </c>
      <c r="C183" s="127">
        <f>'TRIA mladší'!$C$18</f>
        <v>0</v>
      </c>
      <c r="D183" s="128"/>
      <c r="E183" s="129"/>
      <c r="F183" s="45">
        <f>'TRIA mladší'!$V$18</f>
        <v>0</v>
      </c>
    </row>
    <row r="184" spans="2:6" ht="14.25" hidden="1">
      <c r="B184" s="11">
        <f>'TRIA mladší'!A19</f>
        <v>5</v>
      </c>
      <c r="C184" s="127">
        <f>'TRIA mladší'!$C$19</f>
        <v>0</v>
      </c>
      <c r="D184" s="128"/>
      <c r="E184" s="129"/>
      <c r="F184" s="45">
        <f>'TRIA mladší'!$V$19</f>
        <v>0</v>
      </c>
    </row>
    <row r="185" spans="2:6" ht="14.25" hidden="1">
      <c r="B185" s="11">
        <f>'TRIA mladší'!A20</f>
        <v>5</v>
      </c>
      <c r="C185" s="127">
        <f>'TRIA mladší'!$C$20</f>
        <v>0</v>
      </c>
      <c r="D185" s="128"/>
      <c r="E185" s="129"/>
      <c r="F185" s="45">
        <f>'TRIA mladší'!$V$20</f>
        <v>0</v>
      </c>
    </row>
    <row r="186" spans="2:6" ht="14.25" hidden="1">
      <c r="B186" s="11">
        <f>'TRIA mladší'!A21</f>
        <v>5</v>
      </c>
      <c r="C186" s="127">
        <f>'TRIA mladší'!$C$21</f>
        <v>0</v>
      </c>
      <c r="D186" s="128"/>
      <c r="E186" s="129"/>
      <c r="F186" s="45">
        <f>'TRIA mladší'!$V$21</f>
        <v>0</v>
      </c>
    </row>
    <row r="187" spans="2:6" ht="14.25" hidden="1">
      <c r="B187" s="11">
        <f>'TRIA mladší'!A22</f>
        <v>5</v>
      </c>
      <c r="C187" s="127">
        <f>'TRIA mladší'!$C$22</f>
        <v>0</v>
      </c>
      <c r="D187" s="128"/>
      <c r="E187" s="129"/>
      <c r="F187" s="45">
        <f>'TRIA mladší'!$V$22</f>
        <v>0</v>
      </c>
    </row>
    <row r="188" spans="2:7" ht="14.25" hidden="1">
      <c r="B188" s="11">
        <f>'TRIA mladší'!A23</f>
        <v>5</v>
      </c>
      <c r="C188" s="127">
        <f>'TRIA mladší'!$C$23</f>
        <v>0</v>
      </c>
      <c r="D188" s="128"/>
      <c r="E188" s="129"/>
      <c r="F188" s="45">
        <f>'TRIA mladší'!$V$23</f>
        <v>0</v>
      </c>
      <c r="G188" s="6"/>
    </row>
    <row r="189" spans="2:6" ht="14.25" hidden="1">
      <c r="B189" s="22">
        <f>'TRIA mladší'!A24</f>
        <v>5</v>
      </c>
      <c r="C189" s="127">
        <f>'TRIA mladší'!$C$24</f>
        <v>0</v>
      </c>
      <c r="D189" s="128"/>
      <c r="E189" s="129"/>
      <c r="F189" s="45">
        <f>'TRIA mladší'!$V$24</f>
        <v>0</v>
      </c>
    </row>
    <row r="190" spans="2:6" ht="14.25" hidden="1">
      <c r="B190" s="22">
        <f>'TRIA mladší'!A25</f>
        <v>5</v>
      </c>
      <c r="C190" s="127">
        <f>'TRIA mladší'!$C$25</f>
        <v>0</v>
      </c>
      <c r="D190" s="128"/>
      <c r="E190" s="129"/>
      <c r="F190" s="45">
        <f>'TRIA mladší'!$V$25</f>
        <v>0</v>
      </c>
    </row>
    <row r="191" spans="2:6" ht="14.25" hidden="1">
      <c r="B191" s="22">
        <f>'TRIA mladší'!A26</f>
        <v>5</v>
      </c>
      <c r="C191" s="127">
        <f>'TRIA mladší'!$C$26</f>
        <v>0</v>
      </c>
      <c r="D191" s="128"/>
      <c r="E191" s="129"/>
      <c r="F191" s="45">
        <f>'TRIA mladší'!$V$26</f>
        <v>0</v>
      </c>
    </row>
    <row r="192" spans="2:6" ht="15" hidden="1" thickBot="1">
      <c r="B192" s="23">
        <f>'TRIA mladší'!A27</f>
        <v>5</v>
      </c>
      <c r="C192" s="113">
        <f>'TRIA mladší'!$C$27</f>
        <v>0</v>
      </c>
      <c r="D192" s="114"/>
      <c r="E192" s="89"/>
      <c r="F192" s="48">
        <f>'TRIA mladší'!$V$27</f>
        <v>0</v>
      </c>
    </row>
    <row r="193" spans="2:6" ht="14.25">
      <c r="B193" s="69"/>
      <c r="C193" s="70"/>
      <c r="D193" s="70"/>
      <c r="E193" s="70"/>
      <c r="F193" s="74"/>
    </row>
    <row r="194" spans="1:3" ht="14.25">
      <c r="A194" s="10" t="s">
        <v>19</v>
      </c>
      <c r="C194" t="s">
        <v>60</v>
      </c>
    </row>
    <row r="195" ht="15" thickBot="1"/>
    <row r="196" spans="2:6" ht="15" customHeight="1">
      <c r="B196" s="102" t="s">
        <v>0</v>
      </c>
      <c r="C196" s="107" t="s">
        <v>2</v>
      </c>
      <c r="D196" s="108"/>
      <c r="E196" s="109"/>
      <c r="F196" s="102" t="s">
        <v>12</v>
      </c>
    </row>
    <row r="197" spans="2:6" ht="15" thickBot="1">
      <c r="B197" s="103"/>
      <c r="C197" s="110"/>
      <c r="D197" s="111"/>
      <c r="E197" s="112"/>
      <c r="F197" s="103"/>
    </row>
    <row r="198" spans="2:6" ht="14.25">
      <c r="B198" s="11">
        <f>'TRIA starší'!A13</f>
        <v>1</v>
      </c>
      <c r="C198" s="124" t="str">
        <f>'TRIA starší'!$C$13</f>
        <v>DDM Kadaň</v>
      </c>
      <c r="D198" s="125"/>
      <c r="E198" s="126"/>
      <c r="F198" s="43">
        <f>'TRIA starší'!$V$13</f>
        <v>23.15</v>
      </c>
    </row>
    <row r="199" spans="2:6" ht="14.25">
      <c r="B199" s="11">
        <f>'TRIA starší'!A14</f>
        <v>2</v>
      </c>
      <c r="C199" s="127" t="str">
        <f>'TRIA starší'!$C$14</f>
        <v>TJ VP Frýdek - Místek</v>
      </c>
      <c r="D199" s="128"/>
      <c r="E199" s="129"/>
      <c r="F199" s="45">
        <f>'TRIA starší'!$V$14</f>
        <v>22.5</v>
      </c>
    </row>
    <row r="200" spans="2:6" ht="14.25">
      <c r="B200" s="11">
        <f>'TRIA starší'!A15</f>
        <v>3</v>
      </c>
      <c r="C200" s="127" t="str">
        <f>'TRIA starší'!$C$15</f>
        <v>TJ Avia Čakovice</v>
      </c>
      <c r="D200" s="128"/>
      <c r="E200" s="129"/>
      <c r="F200" s="45">
        <f>'TRIA starší'!$V$15</f>
        <v>22.05</v>
      </c>
    </row>
    <row r="201" spans="2:6" ht="14.25">
      <c r="B201" s="11">
        <f>'TRIA starší'!A16</f>
        <v>4</v>
      </c>
      <c r="C201" s="127" t="str">
        <f>'TRIA starší'!$C$16</f>
        <v>SK GymSport Praha</v>
      </c>
      <c r="D201" s="128"/>
      <c r="E201" s="129"/>
      <c r="F201" s="45">
        <f>'TRIA starší'!$V$16</f>
        <v>21.450000000000003</v>
      </c>
    </row>
    <row r="202" spans="2:6" ht="14.25">
      <c r="B202" s="11">
        <f>'TRIA starší'!A17</f>
        <v>5</v>
      </c>
      <c r="C202" s="127" t="str">
        <f>'TRIA starší'!$C$17</f>
        <v>TJ Bohemians</v>
      </c>
      <c r="D202" s="128"/>
      <c r="E202" s="129"/>
      <c r="F202" s="45">
        <f>'TRIA starší'!$V$17</f>
        <v>21.25</v>
      </c>
    </row>
    <row r="203" spans="2:6" ht="14.25">
      <c r="B203" s="11">
        <f>'TRIA starší'!A18</f>
        <v>6</v>
      </c>
      <c r="C203" s="127" t="str">
        <f>'TRIA starší'!$C$18</f>
        <v>Spartak Trutnov</v>
      </c>
      <c r="D203" s="128"/>
      <c r="E203" s="129"/>
      <c r="F203" s="45">
        <f>'TRIA starší'!$V$18</f>
        <v>20.55</v>
      </c>
    </row>
    <row r="204" spans="2:6" ht="14.25">
      <c r="B204" s="11">
        <f>'TRIA starší'!A19</f>
        <v>7</v>
      </c>
      <c r="C204" s="127" t="str">
        <f>'TRIA starší'!$C$19</f>
        <v>Trio Vyšehrad</v>
      </c>
      <c r="D204" s="128"/>
      <c r="E204" s="129"/>
      <c r="F204" s="45">
        <f>'TRIA starší'!$V$19</f>
        <v>20.099999999999998</v>
      </c>
    </row>
    <row r="205" spans="2:6" ht="14.25">
      <c r="B205" s="11">
        <f>'TRIA starší'!A20</f>
        <v>8</v>
      </c>
      <c r="C205" s="127" t="str">
        <f>'TRIA starší'!$C$20</f>
        <v>TJ Svitavy</v>
      </c>
      <c r="D205" s="128"/>
      <c r="E205" s="129"/>
      <c r="F205" s="45">
        <f>'TRIA starší'!$V$20</f>
        <v>19.85</v>
      </c>
    </row>
    <row r="206" spans="2:6" ht="15" thickBot="1">
      <c r="B206" s="11">
        <f>'TRIA starší'!A21</f>
        <v>9</v>
      </c>
      <c r="C206" s="127" t="str">
        <f>'TRIA starší'!$C$21</f>
        <v>TJ Sokol Řepy</v>
      </c>
      <c r="D206" s="128"/>
      <c r="E206" s="129"/>
      <c r="F206" s="45">
        <f>'TRIA starší'!$V$21</f>
        <v>19.599999999999998</v>
      </c>
    </row>
    <row r="207" spans="2:6" ht="14.25" hidden="1">
      <c r="B207" s="11">
        <f>'TRIA starší'!A22</f>
        <v>10</v>
      </c>
      <c r="C207" s="127">
        <f>'TRIA starší'!$C$22</f>
        <v>0</v>
      </c>
      <c r="D207" s="128"/>
      <c r="E207" s="129"/>
      <c r="F207" s="45">
        <f>'TRIA starší'!$V$22</f>
        <v>0</v>
      </c>
    </row>
    <row r="208" spans="2:7" ht="14.25" hidden="1">
      <c r="B208" s="11">
        <f>'TRIA starší'!A23</f>
        <v>10</v>
      </c>
      <c r="C208" s="127">
        <f>'TRIA starší'!$C$23</f>
        <v>0</v>
      </c>
      <c r="D208" s="128"/>
      <c r="E208" s="129"/>
      <c r="F208" s="45">
        <f>'TRIA starší'!$V$23</f>
        <v>0</v>
      </c>
      <c r="G208" s="6"/>
    </row>
    <row r="209" spans="2:6" ht="14.25" hidden="1">
      <c r="B209" s="22">
        <f>'TRIA starší'!A24</f>
        <v>10</v>
      </c>
      <c r="C209" s="127">
        <f>'TRIA starší'!$C$24</f>
        <v>0</v>
      </c>
      <c r="D209" s="128"/>
      <c r="E209" s="129"/>
      <c r="F209" s="45">
        <f>'TRIA starší'!$V$24</f>
        <v>0</v>
      </c>
    </row>
    <row r="210" spans="2:6" ht="14.25" hidden="1">
      <c r="B210" s="22">
        <f>'TRIA starší'!A25</f>
        <v>10</v>
      </c>
      <c r="C210" s="127">
        <f>'TRIA starší'!$C$25</f>
        <v>0</v>
      </c>
      <c r="D210" s="128"/>
      <c r="E210" s="129"/>
      <c r="F210" s="45">
        <f>'TRIA starší'!$V$25</f>
        <v>0</v>
      </c>
    </row>
    <row r="211" spans="2:6" ht="14.25" hidden="1">
      <c r="B211" s="22">
        <f>'TRIA starší'!A26</f>
        <v>10</v>
      </c>
      <c r="C211" s="127">
        <f>'TRIA starší'!$C$26</f>
        <v>0</v>
      </c>
      <c r="D211" s="128"/>
      <c r="E211" s="129"/>
      <c r="F211" s="45">
        <f>'TRIA starší'!$V$26</f>
        <v>0</v>
      </c>
    </row>
    <row r="212" spans="2:6" ht="15" hidden="1" thickBot="1">
      <c r="B212" s="23">
        <f>'TRIA starší'!A27</f>
        <v>10</v>
      </c>
      <c r="C212" s="113">
        <f>'TRIA starší'!$C$27</f>
        <v>0</v>
      </c>
      <c r="D212" s="114"/>
      <c r="E212" s="89"/>
      <c r="F212" s="48">
        <f>'TRIA starší'!$V$27</f>
        <v>0</v>
      </c>
    </row>
    <row r="213" spans="2:6" ht="14.25">
      <c r="B213" s="15"/>
      <c r="C213" s="15"/>
      <c r="D213" s="15"/>
      <c r="E213" s="17"/>
      <c r="F213" s="18"/>
    </row>
  </sheetData>
  <sheetProtection/>
  <mergeCells count="189">
    <mergeCell ref="C125:E125"/>
    <mergeCell ref="C126:E126"/>
    <mergeCell ref="C148:E148"/>
    <mergeCell ref="C149:E149"/>
    <mergeCell ref="F196:F197"/>
    <mergeCell ref="B113:B114"/>
    <mergeCell ref="C113:E114"/>
    <mergeCell ref="F113:F114"/>
    <mergeCell ref="B176:B177"/>
    <mergeCell ref="C176:E177"/>
    <mergeCell ref="F176:F177"/>
    <mergeCell ref="C115:E115"/>
    <mergeCell ref="C116:E116"/>
    <mergeCell ref="C117:E117"/>
    <mergeCell ref="C85:E85"/>
    <mergeCell ref="C86:E86"/>
    <mergeCell ref="C87:E87"/>
    <mergeCell ref="B196:B197"/>
    <mergeCell ref="C196:E197"/>
    <mergeCell ref="C118:E118"/>
    <mergeCell ref="C120:E120"/>
    <mergeCell ref="C121:E121"/>
    <mergeCell ref="C119:E119"/>
    <mergeCell ref="C122:E122"/>
    <mergeCell ref="B92:B93"/>
    <mergeCell ref="C92:E93"/>
    <mergeCell ref="F92:F93"/>
    <mergeCell ref="B71:B72"/>
    <mergeCell ref="C71:E72"/>
    <mergeCell ref="F71:F72"/>
    <mergeCell ref="C81:E81"/>
    <mergeCell ref="C82:E82"/>
    <mergeCell ref="C83:E83"/>
    <mergeCell ref="C84:E84"/>
    <mergeCell ref="B13:B14"/>
    <mergeCell ref="C13:E14"/>
    <mergeCell ref="G13:G14"/>
    <mergeCell ref="G34:G35"/>
    <mergeCell ref="C29:E29"/>
    <mergeCell ref="B34:B35"/>
    <mergeCell ref="C34:E35"/>
    <mergeCell ref="F34:F35"/>
    <mergeCell ref="C1:E2"/>
    <mergeCell ref="C3:E4"/>
    <mergeCell ref="C5:E6"/>
    <mergeCell ref="C8:E9"/>
    <mergeCell ref="A2:B7"/>
    <mergeCell ref="F13:F14"/>
    <mergeCell ref="F2:G7"/>
    <mergeCell ref="C26:E26"/>
    <mergeCell ref="C27:E27"/>
    <mergeCell ref="C28:E28"/>
    <mergeCell ref="C41:E41"/>
    <mergeCell ref="C36:E36"/>
    <mergeCell ref="C37:E37"/>
    <mergeCell ref="C38:E38"/>
    <mergeCell ref="C22:E22"/>
    <mergeCell ref="C23:E23"/>
    <mergeCell ref="C24:E24"/>
    <mergeCell ref="C25:E25"/>
    <mergeCell ref="C65:E65"/>
    <mergeCell ref="C66:E66"/>
    <mergeCell ref="G92:G93"/>
    <mergeCell ref="C15:E15"/>
    <mergeCell ref="C16:E16"/>
    <mergeCell ref="C17:E17"/>
    <mergeCell ref="C18:E18"/>
    <mergeCell ref="C19:E19"/>
    <mergeCell ref="C20:E20"/>
    <mergeCell ref="C21:E21"/>
    <mergeCell ref="C49:E49"/>
    <mergeCell ref="C50:E50"/>
    <mergeCell ref="C62:E62"/>
    <mergeCell ref="C63:E63"/>
    <mergeCell ref="C39:E39"/>
    <mergeCell ref="C40:E40"/>
    <mergeCell ref="C47:E47"/>
    <mergeCell ref="C48:E48"/>
    <mergeCell ref="C46:E46"/>
    <mergeCell ref="C42:E42"/>
    <mergeCell ref="C43:E43"/>
    <mergeCell ref="C44:E44"/>
    <mergeCell ref="C45:E45"/>
    <mergeCell ref="C146:E146"/>
    <mergeCell ref="C147:E147"/>
    <mergeCell ref="C171:E171"/>
    <mergeCell ref="C162:E162"/>
    <mergeCell ref="C163:E163"/>
    <mergeCell ref="C164:E164"/>
    <mergeCell ref="C165:E165"/>
    <mergeCell ref="C150:E150"/>
    <mergeCell ref="C142:E142"/>
    <mergeCell ref="C143:E143"/>
    <mergeCell ref="C144:E144"/>
    <mergeCell ref="C145:E145"/>
    <mergeCell ref="C185:E185"/>
    <mergeCell ref="C183:E183"/>
    <mergeCell ref="C127:E127"/>
    <mergeCell ref="C128:E128"/>
    <mergeCell ref="C129:E129"/>
    <mergeCell ref="C178:E178"/>
    <mergeCell ref="C179:E179"/>
    <mergeCell ref="C139:E139"/>
    <mergeCell ref="C140:E140"/>
    <mergeCell ref="C141:E141"/>
    <mergeCell ref="C180:E180"/>
    <mergeCell ref="C181:E181"/>
    <mergeCell ref="C182:E182"/>
    <mergeCell ref="C184:E184"/>
    <mergeCell ref="C186:E186"/>
    <mergeCell ref="C187:E187"/>
    <mergeCell ref="C189:E189"/>
    <mergeCell ref="C190:E190"/>
    <mergeCell ref="C188:E188"/>
    <mergeCell ref="C198:E198"/>
    <mergeCell ref="C199:E199"/>
    <mergeCell ref="C200:E200"/>
    <mergeCell ref="C191:E191"/>
    <mergeCell ref="C204:E204"/>
    <mergeCell ref="C205:E205"/>
    <mergeCell ref="C203:E203"/>
    <mergeCell ref="C192:E192"/>
    <mergeCell ref="C211:E211"/>
    <mergeCell ref="C212:E212"/>
    <mergeCell ref="G113:G114"/>
    <mergeCell ref="C206:E206"/>
    <mergeCell ref="C207:E207"/>
    <mergeCell ref="C208:E208"/>
    <mergeCell ref="C209:E209"/>
    <mergeCell ref="C210:E210"/>
    <mergeCell ref="C201:E201"/>
    <mergeCell ref="C202:E202"/>
    <mergeCell ref="G71:G72"/>
    <mergeCell ref="C73:E73"/>
    <mergeCell ref="C74:E74"/>
    <mergeCell ref="C75:E75"/>
    <mergeCell ref="C136:E136"/>
    <mergeCell ref="C137:E137"/>
    <mergeCell ref="C138:E138"/>
    <mergeCell ref="C104:E104"/>
    <mergeCell ref="C105:E105"/>
    <mergeCell ref="C106:E106"/>
    <mergeCell ref="C107:E107"/>
    <mergeCell ref="C108:E108"/>
    <mergeCell ref="C123:E123"/>
    <mergeCell ref="C124:E124"/>
    <mergeCell ref="B134:B135"/>
    <mergeCell ref="C134:E135"/>
    <mergeCell ref="F134:F135"/>
    <mergeCell ref="G134:G135"/>
    <mergeCell ref="C102:E102"/>
    <mergeCell ref="C103:E103"/>
    <mergeCell ref="C94:E94"/>
    <mergeCell ref="C95:E95"/>
    <mergeCell ref="C96:E96"/>
    <mergeCell ref="C97:E97"/>
    <mergeCell ref="C98:E98"/>
    <mergeCell ref="C61:E61"/>
    <mergeCell ref="C99:E99"/>
    <mergeCell ref="C100:E100"/>
    <mergeCell ref="C101:E101"/>
    <mergeCell ref="C76:E76"/>
    <mergeCell ref="C77:E77"/>
    <mergeCell ref="C78:E78"/>
    <mergeCell ref="C79:E79"/>
    <mergeCell ref="C80:E80"/>
    <mergeCell ref="C64:E64"/>
    <mergeCell ref="C57:E57"/>
    <mergeCell ref="C58:E58"/>
    <mergeCell ref="C59:E59"/>
    <mergeCell ref="C60:E60"/>
    <mergeCell ref="B55:B56"/>
    <mergeCell ref="C55:E56"/>
    <mergeCell ref="F55:F56"/>
    <mergeCell ref="G55:G56"/>
    <mergeCell ref="G155:G156"/>
    <mergeCell ref="C157:E157"/>
    <mergeCell ref="C158:E158"/>
    <mergeCell ref="C159:E159"/>
    <mergeCell ref="C170:E170"/>
    <mergeCell ref="B155:B156"/>
    <mergeCell ref="C155:E156"/>
    <mergeCell ref="F155:F156"/>
    <mergeCell ref="C160:E160"/>
    <mergeCell ref="C161:E161"/>
    <mergeCell ref="C166:E166"/>
    <mergeCell ref="C167:E167"/>
    <mergeCell ref="C168:E168"/>
    <mergeCell ref="C169:E169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portrait" paperSize="9" r:id="rId3"/>
  <headerFooter alignWithMargins="0">
    <oddFooter>&amp;L&amp;G&amp;C&amp;P/&amp;N&amp;R&amp;G</oddFooter>
  </headerFooter>
  <rowBreaks count="2" manualBreakCount="2">
    <brk id="51" max="6" man="1"/>
    <brk id="151" max="6" man="1"/>
  </rowBreaks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J25" sqref="J25"/>
    </sheetView>
  </sheetViews>
  <sheetFormatPr defaultColWidth="9.140625" defaultRowHeight="15"/>
  <cols>
    <col min="4" max="4" width="11.00390625" style="0" bestFit="1" customWidth="1"/>
  </cols>
  <sheetData>
    <row r="1" spans="1:5" ht="14.25">
      <c r="A1" s="52" t="s">
        <v>0</v>
      </c>
      <c r="B1" s="53" t="s">
        <v>24</v>
      </c>
      <c r="D1" s="55" t="s">
        <v>25</v>
      </c>
      <c r="E1" s="56" t="s">
        <v>24</v>
      </c>
    </row>
    <row r="2" spans="1:5" ht="14.25">
      <c r="A2" s="54">
        <v>1</v>
      </c>
      <c r="B2" s="57">
        <v>15</v>
      </c>
      <c r="C2" s="21"/>
      <c r="D2" s="54">
        <v>1</v>
      </c>
      <c r="E2" s="57">
        <f>B2+5</f>
        <v>20</v>
      </c>
    </row>
    <row r="3" spans="1:5" ht="14.25">
      <c r="A3" s="54">
        <v>2</v>
      </c>
      <c r="B3" s="57">
        <v>12</v>
      </c>
      <c r="C3" s="21"/>
      <c r="D3" s="54">
        <v>2</v>
      </c>
      <c r="E3" s="57">
        <f aca="true" t="shared" si="0" ref="E3:E10">B3+5</f>
        <v>17</v>
      </c>
    </row>
    <row r="4" spans="1:5" ht="14.25">
      <c r="A4" s="54">
        <v>3</v>
      </c>
      <c r="B4" s="57">
        <v>10</v>
      </c>
      <c r="C4" s="21"/>
      <c r="D4" s="54">
        <v>3</v>
      </c>
      <c r="E4" s="57">
        <f t="shared" si="0"/>
        <v>15</v>
      </c>
    </row>
    <row r="5" spans="1:5" ht="14.25">
      <c r="A5" s="54">
        <v>4</v>
      </c>
      <c r="B5" s="57">
        <v>8</v>
      </c>
      <c r="C5" s="21"/>
      <c r="D5" s="54">
        <v>4</v>
      </c>
      <c r="E5" s="57">
        <f t="shared" si="0"/>
        <v>13</v>
      </c>
    </row>
    <row r="6" spans="1:5" ht="14.25">
      <c r="A6" s="54">
        <v>5</v>
      </c>
      <c r="B6" s="57">
        <v>6</v>
      </c>
      <c r="C6" s="21"/>
      <c r="D6" s="54">
        <v>5</v>
      </c>
      <c r="E6" s="57">
        <f t="shared" si="0"/>
        <v>11</v>
      </c>
    </row>
    <row r="7" spans="1:5" ht="14.25">
      <c r="A7" s="54">
        <v>6</v>
      </c>
      <c r="B7" s="57">
        <v>4</v>
      </c>
      <c r="C7" s="21"/>
      <c r="D7" s="54">
        <v>6</v>
      </c>
      <c r="E7" s="57">
        <f t="shared" si="0"/>
        <v>9</v>
      </c>
    </row>
    <row r="8" spans="1:5" ht="14.25">
      <c r="A8" s="54">
        <v>7</v>
      </c>
      <c r="B8" s="57">
        <v>3</v>
      </c>
      <c r="C8" s="21"/>
      <c r="D8" s="54">
        <v>7</v>
      </c>
      <c r="E8" s="57">
        <f t="shared" si="0"/>
        <v>8</v>
      </c>
    </row>
    <row r="9" spans="1:5" ht="14.25">
      <c r="A9" s="54">
        <v>8</v>
      </c>
      <c r="B9" s="57">
        <v>2</v>
      </c>
      <c r="C9" s="21"/>
      <c r="D9" s="54">
        <v>8</v>
      </c>
      <c r="E9" s="57">
        <f t="shared" si="0"/>
        <v>7</v>
      </c>
    </row>
    <row r="10" spans="1:5" ht="15" thickBot="1">
      <c r="A10" s="24">
        <v>9</v>
      </c>
      <c r="B10" s="25">
        <v>1</v>
      </c>
      <c r="C10" s="21"/>
      <c r="D10" s="24">
        <v>9</v>
      </c>
      <c r="E10" s="25">
        <f t="shared" si="0"/>
        <v>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67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17</v>
      </c>
      <c r="C13" s="79" t="s">
        <v>44</v>
      </c>
      <c r="D13" s="80"/>
      <c r="E13" s="60"/>
      <c r="F13" s="32">
        <v>4</v>
      </c>
      <c r="G13" s="33">
        <v>6.55</v>
      </c>
      <c r="H13" s="33">
        <v>6.2</v>
      </c>
      <c r="I13" s="33"/>
      <c r="J13" s="42">
        <f aca="true" t="shared" si="0" ref="J13:J22">SUM(F13+G13+H13-I13)</f>
        <v>16.75</v>
      </c>
      <c r="K13" s="32">
        <v>2</v>
      </c>
      <c r="L13" s="33">
        <v>3.5</v>
      </c>
      <c r="M13" s="33">
        <v>7.6</v>
      </c>
      <c r="N13" s="33"/>
      <c r="O13" s="42">
        <f aca="true" t="shared" si="1" ref="O13:O22">SUM(K13+L13+M13-N13)</f>
        <v>13.1</v>
      </c>
      <c r="P13" s="32">
        <v>2</v>
      </c>
      <c r="Q13" s="33">
        <v>2.6</v>
      </c>
      <c r="R13" s="33">
        <v>7.1</v>
      </c>
      <c r="S13" s="33"/>
      <c r="T13" s="42">
        <f aca="true" t="shared" si="2" ref="T13:T22">SUM(P13+Q13+R13-S13)</f>
        <v>11.7</v>
      </c>
      <c r="U13" s="12"/>
      <c r="V13" s="43">
        <f aca="true" t="shared" si="3" ref="V13:V22">SUM(J13+O13+T13-U13)</f>
        <v>41.55</v>
      </c>
      <c r="X13" s="21"/>
    </row>
    <row r="14" spans="1:24" ht="14.25">
      <c r="A14" s="11">
        <f aca="true" t="shared" si="4" ref="A14:A27">_xlfn.RANK.EQ(V14,$V$13:$V$27,0)</f>
        <v>2</v>
      </c>
      <c r="B14" s="1">
        <v>18</v>
      </c>
      <c r="C14" s="76" t="s">
        <v>77</v>
      </c>
      <c r="D14" s="77"/>
      <c r="E14" s="63"/>
      <c r="F14" s="34">
        <v>4</v>
      </c>
      <c r="G14" s="35">
        <v>5</v>
      </c>
      <c r="H14" s="35">
        <v>5.75</v>
      </c>
      <c r="I14" s="35"/>
      <c r="J14" s="44">
        <f t="shared" si="0"/>
        <v>14.75</v>
      </c>
      <c r="K14" s="34">
        <v>2</v>
      </c>
      <c r="L14" s="35">
        <v>3.7</v>
      </c>
      <c r="M14" s="35">
        <v>7.85</v>
      </c>
      <c r="N14" s="35"/>
      <c r="O14" s="44">
        <f t="shared" si="1"/>
        <v>13.55</v>
      </c>
      <c r="P14" s="34">
        <v>2</v>
      </c>
      <c r="Q14" s="35">
        <v>2.9</v>
      </c>
      <c r="R14" s="35">
        <v>6.75</v>
      </c>
      <c r="S14" s="35"/>
      <c r="T14" s="44">
        <f t="shared" si="2"/>
        <v>11.65</v>
      </c>
      <c r="U14" s="7"/>
      <c r="V14" s="45">
        <f t="shared" si="3"/>
        <v>39.95</v>
      </c>
      <c r="X14" s="21"/>
    </row>
    <row r="15" spans="1:24" ht="14.25">
      <c r="A15" s="11">
        <f t="shared" si="4"/>
        <v>3</v>
      </c>
      <c r="B15" s="1">
        <v>19</v>
      </c>
      <c r="C15" s="76" t="s">
        <v>71</v>
      </c>
      <c r="D15" s="77"/>
      <c r="E15" s="63"/>
      <c r="F15" s="34">
        <v>4</v>
      </c>
      <c r="G15" s="35">
        <v>5.1</v>
      </c>
      <c r="H15" s="35">
        <v>5.1</v>
      </c>
      <c r="I15" s="35"/>
      <c r="J15" s="44">
        <f t="shared" si="0"/>
        <v>14.2</v>
      </c>
      <c r="K15" s="34">
        <v>2</v>
      </c>
      <c r="L15" s="35">
        <v>3.8</v>
      </c>
      <c r="M15" s="35">
        <v>7.4</v>
      </c>
      <c r="N15" s="35"/>
      <c r="O15" s="44">
        <f t="shared" si="1"/>
        <v>13.2</v>
      </c>
      <c r="P15" s="34">
        <v>2</v>
      </c>
      <c r="Q15" s="35">
        <v>2.8</v>
      </c>
      <c r="R15" s="35">
        <v>7.3</v>
      </c>
      <c r="S15" s="35"/>
      <c r="T15" s="44">
        <f t="shared" si="2"/>
        <v>12.1</v>
      </c>
      <c r="U15" s="7"/>
      <c r="V15" s="45">
        <f t="shared" si="3"/>
        <v>39.5</v>
      </c>
      <c r="X15" s="21"/>
    </row>
    <row r="16" spans="1:24" ht="14.25">
      <c r="A16" s="11">
        <f t="shared" si="4"/>
        <v>4</v>
      </c>
      <c r="B16" s="1">
        <v>25</v>
      </c>
      <c r="C16" s="76" t="s">
        <v>39</v>
      </c>
      <c r="D16" s="77"/>
      <c r="E16" s="63"/>
      <c r="F16" s="34">
        <v>4</v>
      </c>
      <c r="G16" s="35">
        <v>5.55</v>
      </c>
      <c r="H16" s="35">
        <v>5.45</v>
      </c>
      <c r="I16" s="35"/>
      <c r="J16" s="44">
        <f t="shared" si="0"/>
        <v>15</v>
      </c>
      <c r="K16" s="34">
        <v>1.7</v>
      </c>
      <c r="L16" s="35">
        <v>4.1</v>
      </c>
      <c r="M16" s="35">
        <v>6.65</v>
      </c>
      <c r="N16" s="35"/>
      <c r="O16" s="44">
        <f t="shared" si="1"/>
        <v>12.45</v>
      </c>
      <c r="P16" s="34">
        <v>2</v>
      </c>
      <c r="Q16" s="35">
        <v>2.5</v>
      </c>
      <c r="R16" s="35">
        <v>7.2</v>
      </c>
      <c r="S16" s="35"/>
      <c r="T16" s="44">
        <f t="shared" si="2"/>
        <v>11.7</v>
      </c>
      <c r="U16" s="7"/>
      <c r="V16" s="45">
        <f t="shared" si="3"/>
        <v>39.15</v>
      </c>
      <c r="X16" s="21"/>
    </row>
    <row r="17" spans="1:24" ht="14.25">
      <c r="A17" s="11">
        <f t="shared" si="4"/>
        <v>5</v>
      </c>
      <c r="B17" s="1">
        <v>26</v>
      </c>
      <c r="C17" s="76" t="s">
        <v>79</v>
      </c>
      <c r="D17" s="77"/>
      <c r="E17" s="63"/>
      <c r="F17" s="34">
        <v>4</v>
      </c>
      <c r="G17" s="35">
        <v>4.45</v>
      </c>
      <c r="H17" s="35">
        <v>5.35</v>
      </c>
      <c r="I17" s="35"/>
      <c r="J17" s="44">
        <f t="shared" si="0"/>
        <v>13.799999999999999</v>
      </c>
      <c r="K17" s="34">
        <v>2</v>
      </c>
      <c r="L17" s="35">
        <v>3.5</v>
      </c>
      <c r="M17" s="35">
        <v>7.15</v>
      </c>
      <c r="N17" s="35"/>
      <c r="O17" s="44">
        <f t="shared" si="1"/>
        <v>12.65</v>
      </c>
      <c r="P17" s="34">
        <v>2</v>
      </c>
      <c r="Q17" s="35">
        <v>2.2</v>
      </c>
      <c r="R17" s="35">
        <v>6.95</v>
      </c>
      <c r="S17" s="35"/>
      <c r="T17" s="44">
        <f t="shared" si="2"/>
        <v>11.15</v>
      </c>
      <c r="U17" s="7"/>
      <c r="V17" s="45">
        <f t="shared" si="3"/>
        <v>37.6</v>
      </c>
      <c r="X17" s="21"/>
    </row>
    <row r="18" spans="1:24" ht="14.25">
      <c r="A18" s="11">
        <f t="shared" si="4"/>
        <v>6</v>
      </c>
      <c r="B18" s="1">
        <v>21</v>
      </c>
      <c r="C18" s="76" t="s">
        <v>33</v>
      </c>
      <c r="D18" s="77"/>
      <c r="E18" s="63"/>
      <c r="F18" s="34">
        <v>3</v>
      </c>
      <c r="G18" s="35">
        <v>5.95</v>
      </c>
      <c r="H18" s="35">
        <v>4.75</v>
      </c>
      <c r="I18" s="35"/>
      <c r="J18" s="44">
        <f t="shared" si="0"/>
        <v>13.7</v>
      </c>
      <c r="K18" s="34">
        <v>1.9</v>
      </c>
      <c r="L18" s="35">
        <v>4.1</v>
      </c>
      <c r="M18" s="35">
        <v>6.5</v>
      </c>
      <c r="N18" s="35"/>
      <c r="O18" s="44">
        <f t="shared" si="1"/>
        <v>12.5</v>
      </c>
      <c r="P18" s="34">
        <v>2</v>
      </c>
      <c r="Q18" s="35">
        <v>2.4</v>
      </c>
      <c r="R18" s="35">
        <v>6.95</v>
      </c>
      <c r="S18" s="35">
        <v>0.3</v>
      </c>
      <c r="T18" s="44">
        <f t="shared" si="2"/>
        <v>11.05</v>
      </c>
      <c r="U18" s="7"/>
      <c r="V18" s="45">
        <f t="shared" si="3"/>
        <v>37.25</v>
      </c>
      <c r="X18" s="21"/>
    </row>
    <row r="19" spans="1:24" ht="14.25">
      <c r="A19" s="11">
        <f t="shared" si="4"/>
        <v>7</v>
      </c>
      <c r="B19" s="1">
        <v>24</v>
      </c>
      <c r="C19" s="76" t="s">
        <v>78</v>
      </c>
      <c r="D19" s="77"/>
      <c r="E19" s="63"/>
      <c r="F19" s="34">
        <v>4</v>
      </c>
      <c r="G19" s="35">
        <v>3.4</v>
      </c>
      <c r="H19" s="35">
        <v>3.95</v>
      </c>
      <c r="I19" s="35"/>
      <c r="J19" s="44">
        <f t="shared" si="0"/>
        <v>11.350000000000001</v>
      </c>
      <c r="K19" s="34">
        <v>2</v>
      </c>
      <c r="L19" s="35">
        <v>3.3</v>
      </c>
      <c r="M19" s="35">
        <v>7.65</v>
      </c>
      <c r="N19" s="35"/>
      <c r="O19" s="44">
        <f t="shared" si="1"/>
        <v>12.95</v>
      </c>
      <c r="P19" s="34">
        <v>2</v>
      </c>
      <c r="Q19" s="35">
        <v>2</v>
      </c>
      <c r="R19" s="35">
        <v>7.45</v>
      </c>
      <c r="S19" s="35"/>
      <c r="T19" s="44">
        <f t="shared" si="2"/>
        <v>11.45</v>
      </c>
      <c r="U19" s="20"/>
      <c r="V19" s="45">
        <f t="shared" si="3"/>
        <v>35.75</v>
      </c>
      <c r="X19" s="21"/>
    </row>
    <row r="20" spans="1:24" ht="14.25">
      <c r="A20" s="11">
        <f t="shared" si="4"/>
        <v>8</v>
      </c>
      <c r="B20" s="1">
        <v>22</v>
      </c>
      <c r="C20" s="76" t="s">
        <v>46</v>
      </c>
      <c r="D20" s="77"/>
      <c r="E20" s="63"/>
      <c r="F20" s="34">
        <v>4</v>
      </c>
      <c r="G20" s="35">
        <v>4.3</v>
      </c>
      <c r="H20" s="35">
        <v>3.6</v>
      </c>
      <c r="I20" s="35"/>
      <c r="J20" s="44">
        <f t="shared" si="0"/>
        <v>11.9</v>
      </c>
      <c r="K20" s="34">
        <v>2</v>
      </c>
      <c r="L20" s="35">
        <v>2.7</v>
      </c>
      <c r="M20" s="35">
        <v>6.9</v>
      </c>
      <c r="N20" s="35"/>
      <c r="O20" s="44">
        <f t="shared" si="1"/>
        <v>11.600000000000001</v>
      </c>
      <c r="P20" s="34">
        <v>2</v>
      </c>
      <c r="Q20" s="35">
        <v>2.9</v>
      </c>
      <c r="R20" s="35">
        <v>6.75</v>
      </c>
      <c r="S20" s="35"/>
      <c r="T20" s="44">
        <f t="shared" si="2"/>
        <v>11.65</v>
      </c>
      <c r="U20" s="7"/>
      <c r="V20" s="45">
        <f t="shared" si="3"/>
        <v>35.15</v>
      </c>
      <c r="X20" s="21"/>
    </row>
    <row r="21" spans="1:24" ht="14.25">
      <c r="A21" s="11">
        <f t="shared" si="4"/>
        <v>9</v>
      </c>
      <c r="B21" s="1">
        <v>20</v>
      </c>
      <c r="C21" s="76" t="s">
        <v>45</v>
      </c>
      <c r="D21" s="77"/>
      <c r="E21" s="63"/>
      <c r="F21" s="34">
        <v>4</v>
      </c>
      <c r="G21" s="35">
        <v>4.2</v>
      </c>
      <c r="H21" s="35">
        <v>4.75</v>
      </c>
      <c r="I21" s="35"/>
      <c r="J21" s="44">
        <f t="shared" si="0"/>
        <v>12.95</v>
      </c>
      <c r="K21" s="34">
        <v>1.7</v>
      </c>
      <c r="L21" s="35">
        <v>2.9</v>
      </c>
      <c r="M21" s="35">
        <v>5.75</v>
      </c>
      <c r="N21" s="35"/>
      <c r="O21" s="44">
        <f t="shared" si="1"/>
        <v>10.35</v>
      </c>
      <c r="P21" s="34">
        <v>1.95</v>
      </c>
      <c r="Q21" s="35">
        <v>2.2</v>
      </c>
      <c r="R21" s="35">
        <v>6.7</v>
      </c>
      <c r="S21" s="35"/>
      <c r="T21" s="44">
        <f t="shared" si="2"/>
        <v>10.850000000000001</v>
      </c>
      <c r="U21" s="7"/>
      <c r="V21" s="45">
        <f t="shared" si="3"/>
        <v>34.15</v>
      </c>
      <c r="X21" s="21"/>
    </row>
    <row r="22" spans="1:24" ht="15" thickBot="1">
      <c r="A22" s="11">
        <f t="shared" si="4"/>
        <v>10</v>
      </c>
      <c r="B22" s="1">
        <v>16</v>
      </c>
      <c r="C22" s="76" t="s">
        <v>43</v>
      </c>
      <c r="D22" s="77"/>
      <c r="E22" s="63"/>
      <c r="F22" s="34">
        <v>3.5</v>
      </c>
      <c r="G22" s="35">
        <v>3</v>
      </c>
      <c r="H22" s="35">
        <v>3.4</v>
      </c>
      <c r="I22" s="87"/>
      <c r="J22" s="44">
        <f t="shared" si="0"/>
        <v>9.9</v>
      </c>
      <c r="K22" s="34">
        <v>2</v>
      </c>
      <c r="L22" s="35">
        <v>2</v>
      </c>
      <c r="M22" s="35">
        <v>5.75</v>
      </c>
      <c r="N22" s="35"/>
      <c r="O22" s="44">
        <f t="shared" si="1"/>
        <v>9.75</v>
      </c>
      <c r="P22" s="34">
        <v>2</v>
      </c>
      <c r="Q22" s="35">
        <v>1.4</v>
      </c>
      <c r="R22" s="35">
        <v>6.4</v>
      </c>
      <c r="S22" s="35"/>
      <c r="T22" s="44">
        <f t="shared" si="2"/>
        <v>9.8</v>
      </c>
      <c r="U22" s="88"/>
      <c r="V22" s="45">
        <f t="shared" si="3"/>
        <v>29.45</v>
      </c>
      <c r="X22" s="21"/>
    </row>
    <row r="23" spans="1:24" ht="14.25" hidden="1">
      <c r="A23" s="11">
        <f t="shared" si="4"/>
        <v>11</v>
      </c>
      <c r="B23" s="1"/>
      <c r="C23" s="61"/>
      <c r="D23" s="62"/>
      <c r="E23" s="63"/>
      <c r="F23" s="34"/>
      <c r="G23" s="35"/>
      <c r="H23" s="35"/>
      <c r="I23" s="35"/>
      <c r="J23" s="44">
        <f>SUM(F23+G23+H23-I23)</f>
        <v>0</v>
      </c>
      <c r="K23" s="34"/>
      <c r="L23" s="35"/>
      <c r="M23" s="35"/>
      <c r="N23" s="35"/>
      <c r="O23" s="44">
        <f>SUM(K23+L23+M23-N23)</f>
        <v>0</v>
      </c>
      <c r="P23" s="34"/>
      <c r="Q23" s="35"/>
      <c r="R23" s="35"/>
      <c r="S23" s="35"/>
      <c r="T23" s="44">
        <f>SUM(P23+Q23+R23-S23)</f>
        <v>0</v>
      </c>
      <c r="U23" s="7"/>
      <c r="V23" s="45">
        <f>SUM(J23+O23+T23-U23)</f>
        <v>0</v>
      </c>
      <c r="X23" s="21"/>
    </row>
    <row r="24" spans="1:24" ht="14.25" hidden="1">
      <c r="A24" s="11">
        <f t="shared" si="4"/>
        <v>11</v>
      </c>
      <c r="B24" s="1"/>
      <c r="C24" s="61"/>
      <c r="D24" s="62"/>
      <c r="E24" s="63"/>
      <c r="F24" s="34"/>
      <c r="G24" s="35"/>
      <c r="H24" s="35"/>
      <c r="I24" s="35"/>
      <c r="J24" s="44">
        <f>SUM(F24+G24+H24-I24)</f>
        <v>0</v>
      </c>
      <c r="K24" s="34"/>
      <c r="L24" s="35"/>
      <c r="M24" s="35"/>
      <c r="N24" s="35"/>
      <c r="O24" s="44">
        <f>SUM(K24+L24+M24-N24)</f>
        <v>0</v>
      </c>
      <c r="P24" s="34"/>
      <c r="Q24" s="35"/>
      <c r="R24" s="35"/>
      <c r="S24" s="35"/>
      <c r="T24" s="44">
        <f>SUM(P24+Q24+R24-S24)</f>
        <v>0</v>
      </c>
      <c r="U24" s="7"/>
      <c r="V24" s="45">
        <f>SUM(J24+O24+T24-U24)</f>
        <v>0</v>
      </c>
      <c r="X24" s="30"/>
    </row>
    <row r="25" spans="1:24" ht="14.25" hidden="1">
      <c r="A25" s="11">
        <f t="shared" si="4"/>
        <v>11</v>
      </c>
      <c r="B25" s="1"/>
      <c r="C25" s="61"/>
      <c r="D25" s="62"/>
      <c r="E25" s="63"/>
      <c r="F25" s="34"/>
      <c r="G25" s="35"/>
      <c r="H25" s="35"/>
      <c r="I25" s="35"/>
      <c r="J25" s="44">
        <f>SUM(F25+G25+H25-I25)</f>
        <v>0</v>
      </c>
      <c r="K25" s="34"/>
      <c r="L25" s="35"/>
      <c r="M25" s="35"/>
      <c r="N25" s="35"/>
      <c r="O25" s="44">
        <f>SUM(K25+L25+M25-N25)</f>
        <v>0</v>
      </c>
      <c r="P25" s="34"/>
      <c r="Q25" s="35"/>
      <c r="R25" s="35"/>
      <c r="S25" s="35"/>
      <c r="T25" s="44">
        <f>SUM(P25+Q25+R25-S25)</f>
        <v>0</v>
      </c>
      <c r="U25" s="7"/>
      <c r="V25" s="45">
        <f>SUM(J25+O25+T25-U25)</f>
        <v>0</v>
      </c>
      <c r="X25" s="30"/>
    </row>
    <row r="26" spans="1:24" ht="14.25" hidden="1">
      <c r="A26" s="11">
        <f t="shared" si="4"/>
        <v>11</v>
      </c>
      <c r="B26" s="1"/>
      <c r="C26" s="61"/>
      <c r="D26" s="62"/>
      <c r="E26" s="63"/>
      <c r="F26" s="34"/>
      <c r="G26" s="35"/>
      <c r="H26" s="35"/>
      <c r="I26" s="35"/>
      <c r="J26" s="44">
        <f>SUM(F26+G26+H26-I26)</f>
        <v>0</v>
      </c>
      <c r="K26" s="34"/>
      <c r="L26" s="35"/>
      <c r="M26" s="35"/>
      <c r="N26" s="35"/>
      <c r="O26" s="44">
        <f>SUM(K26+L26+M26-N26)</f>
        <v>0</v>
      </c>
      <c r="P26" s="34"/>
      <c r="Q26" s="35"/>
      <c r="R26" s="35"/>
      <c r="S26" s="35"/>
      <c r="T26" s="44">
        <f>SUM(P26+Q26+R26-S26)</f>
        <v>0</v>
      </c>
      <c r="U26" s="7"/>
      <c r="V26" s="45">
        <f>SUM(J26+O26+T26-U26)</f>
        <v>0</v>
      </c>
      <c r="X26" s="30"/>
    </row>
    <row r="27" spans="1:24" ht="15" hidden="1" thickBot="1">
      <c r="A27" s="31">
        <f t="shared" si="4"/>
        <v>11</v>
      </c>
      <c r="B27" s="13"/>
      <c r="C27" s="64"/>
      <c r="D27" s="65"/>
      <c r="E27" s="67"/>
      <c r="F27" s="36"/>
      <c r="G27" s="37"/>
      <c r="H27" s="37"/>
      <c r="I27" s="37"/>
      <c r="J27" s="46">
        <f>SUM(F27+G27+H27-I27)</f>
        <v>0</v>
      </c>
      <c r="K27" s="36"/>
      <c r="L27" s="37"/>
      <c r="M27" s="37"/>
      <c r="N27" s="37"/>
      <c r="O27" s="46">
        <f>SUM(K27+L27+M27-N27)</f>
        <v>0</v>
      </c>
      <c r="P27" s="36"/>
      <c r="Q27" s="37"/>
      <c r="R27" s="37"/>
      <c r="S27" s="37"/>
      <c r="T27" s="46">
        <f>SUM(P27+Q27+R27-S27)</f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K32:N32"/>
    <mergeCell ref="Q32:T32"/>
    <mergeCell ref="K31:N31"/>
    <mergeCell ref="Q31:T31"/>
    <mergeCell ref="D30:G30"/>
    <mergeCell ref="D31:G31"/>
    <mergeCell ref="D32:G32"/>
    <mergeCell ref="D1:S2"/>
    <mergeCell ref="T2:U7"/>
    <mergeCell ref="D3:S4"/>
    <mergeCell ref="D5:S6"/>
    <mergeCell ref="K11:O11"/>
    <mergeCell ref="P11:T11"/>
    <mergeCell ref="U11:U12"/>
    <mergeCell ref="V11:V12"/>
    <mergeCell ref="A11:A12"/>
    <mergeCell ref="B11:B12"/>
    <mergeCell ref="C11:E12"/>
    <mergeCell ref="F11:J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68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5" thickBot="1">
      <c r="A13" s="11">
        <f>_xlfn.RANK.EQ(V13,$V$13:$V$27,0)</f>
        <v>1</v>
      </c>
      <c r="B13" s="11">
        <v>23</v>
      </c>
      <c r="C13" s="79" t="s">
        <v>71</v>
      </c>
      <c r="D13" s="80"/>
      <c r="E13" s="81"/>
      <c r="F13" s="32">
        <v>4</v>
      </c>
      <c r="G13" s="33">
        <v>4.95</v>
      </c>
      <c r="H13" s="33">
        <v>5.725</v>
      </c>
      <c r="I13" s="38"/>
      <c r="J13" s="42">
        <f aca="true" t="shared" si="0" ref="J13:J27">SUM(F13+G13+H13-I13)</f>
        <v>14.674999999999999</v>
      </c>
      <c r="K13" s="32">
        <v>2</v>
      </c>
      <c r="L13" s="33">
        <v>3.8</v>
      </c>
      <c r="M13" s="33">
        <v>7.3</v>
      </c>
      <c r="N13" s="33"/>
      <c r="O13" s="42">
        <f aca="true" t="shared" si="1" ref="O13:O27">SUM(K13+L13+M13-N13)</f>
        <v>13.1</v>
      </c>
      <c r="P13" s="32">
        <v>2</v>
      </c>
      <c r="Q13" s="33">
        <v>2.8</v>
      </c>
      <c r="R13" s="33">
        <v>7</v>
      </c>
      <c r="S13" s="33"/>
      <c r="T13" s="42">
        <f aca="true" t="shared" si="2" ref="T13:T27">SUM(P13+Q13+R13-S13)</f>
        <v>11.8</v>
      </c>
      <c r="U13" s="19"/>
      <c r="V13" s="43">
        <f aca="true" t="shared" si="3" ref="V13:V26">SUM(J13+O13+T13-U13)</f>
        <v>39.575</v>
      </c>
      <c r="X13" s="21"/>
    </row>
    <row r="14" spans="1:24" ht="14.25" hidden="1">
      <c r="A14" s="11">
        <f aca="true" t="shared" si="4" ref="A14:A27">_xlfn.RANK.EQ(V14,$V$13:$V$27,0)</f>
        <v>2</v>
      </c>
      <c r="B14" s="75"/>
      <c r="C14" s="76"/>
      <c r="D14" s="77"/>
      <c r="E14" s="63"/>
      <c r="F14" s="34"/>
      <c r="G14" s="35"/>
      <c r="H14" s="35"/>
      <c r="I14" s="35"/>
      <c r="J14" s="44">
        <f t="shared" si="0"/>
        <v>0</v>
      </c>
      <c r="K14" s="34"/>
      <c r="L14" s="35"/>
      <c r="M14" s="35"/>
      <c r="N14" s="35"/>
      <c r="O14" s="44">
        <f t="shared" si="1"/>
        <v>0</v>
      </c>
      <c r="P14" s="34"/>
      <c r="Q14" s="35"/>
      <c r="R14" s="35"/>
      <c r="S14" s="35"/>
      <c r="T14" s="44">
        <f t="shared" si="2"/>
        <v>0</v>
      </c>
      <c r="U14" s="7"/>
      <c r="V14" s="45">
        <f t="shared" si="3"/>
        <v>0</v>
      </c>
      <c r="X14" s="21"/>
    </row>
    <row r="15" spans="1:24" ht="14.25" hidden="1">
      <c r="A15" s="11">
        <f t="shared" si="4"/>
        <v>2</v>
      </c>
      <c r="B15" s="75"/>
      <c r="C15" s="76"/>
      <c r="D15" s="77"/>
      <c r="E15" s="63"/>
      <c r="F15" s="34"/>
      <c r="G15" s="35"/>
      <c r="H15" s="35"/>
      <c r="I15" s="35"/>
      <c r="J15" s="44">
        <f t="shared" si="0"/>
        <v>0</v>
      </c>
      <c r="K15" s="34"/>
      <c r="L15" s="35"/>
      <c r="M15" s="35"/>
      <c r="N15" s="35"/>
      <c r="O15" s="44">
        <f t="shared" si="1"/>
        <v>0</v>
      </c>
      <c r="P15" s="34"/>
      <c r="Q15" s="35"/>
      <c r="R15" s="35"/>
      <c r="S15" s="35"/>
      <c r="T15" s="44">
        <f t="shared" si="2"/>
        <v>0</v>
      </c>
      <c r="U15" s="7"/>
      <c r="V15" s="45">
        <f t="shared" si="3"/>
        <v>0</v>
      </c>
      <c r="X15" s="21"/>
    </row>
    <row r="16" spans="1:24" ht="14.25" hidden="1">
      <c r="A16" s="11">
        <f t="shared" si="4"/>
        <v>2</v>
      </c>
      <c r="B16" s="75"/>
      <c r="C16" s="76"/>
      <c r="D16" s="77"/>
      <c r="E16" s="63"/>
      <c r="F16" s="34"/>
      <c r="G16" s="35"/>
      <c r="H16" s="35"/>
      <c r="I16" s="35"/>
      <c r="J16" s="44">
        <f t="shared" si="0"/>
        <v>0</v>
      </c>
      <c r="K16" s="34"/>
      <c r="L16" s="35"/>
      <c r="M16" s="35"/>
      <c r="N16" s="35"/>
      <c r="O16" s="44">
        <f t="shared" si="1"/>
        <v>0</v>
      </c>
      <c r="P16" s="34"/>
      <c r="Q16" s="35"/>
      <c r="R16" s="35"/>
      <c r="S16" s="35"/>
      <c r="T16" s="44">
        <f t="shared" si="2"/>
        <v>0</v>
      </c>
      <c r="U16" s="7"/>
      <c r="V16" s="45">
        <f t="shared" si="3"/>
        <v>0</v>
      </c>
      <c r="X16" s="21"/>
    </row>
    <row r="17" spans="1:24" ht="14.25" hidden="1">
      <c r="A17" s="11">
        <f t="shared" si="4"/>
        <v>2</v>
      </c>
      <c r="B17" s="75"/>
      <c r="C17" s="76"/>
      <c r="D17" s="77"/>
      <c r="E17" s="63"/>
      <c r="F17" s="34"/>
      <c r="G17" s="35"/>
      <c r="H17" s="35"/>
      <c r="I17" s="35"/>
      <c r="J17" s="44">
        <f t="shared" si="0"/>
        <v>0</v>
      </c>
      <c r="K17" s="34"/>
      <c r="L17" s="35"/>
      <c r="M17" s="35"/>
      <c r="N17" s="35"/>
      <c r="O17" s="44">
        <f t="shared" si="1"/>
        <v>0</v>
      </c>
      <c r="P17" s="34"/>
      <c r="Q17" s="35"/>
      <c r="R17" s="35"/>
      <c r="S17" s="35"/>
      <c r="T17" s="44">
        <f t="shared" si="2"/>
        <v>0</v>
      </c>
      <c r="U17" s="7"/>
      <c r="V17" s="45">
        <f t="shared" si="3"/>
        <v>0</v>
      </c>
      <c r="X17" s="21"/>
    </row>
    <row r="18" spans="1:24" ht="14.25" hidden="1">
      <c r="A18" s="11">
        <f t="shared" si="4"/>
        <v>2</v>
      </c>
      <c r="B18" s="75"/>
      <c r="C18" s="76"/>
      <c r="D18" s="77"/>
      <c r="E18" s="63"/>
      <c r="F18" s="34"/>
      <c r="G18" s="35"/>
      <c r="H18" s="35"/>
      <c r="I18" s="35"/>
      <c r="J18" s="44">
        <f t="shared" si="0"/>
        <v>0</v>
      </c>
      <c r="K18" s="34"/>
      <c r="L18" s="35"/>
      <c r="M18" s="35"/>
      <c r="N18" s="35"/>
      <c r="O18" s="44">
        <f t="shared" si="1"/>
        <v>0</v>
      </c>
      <c r="P18" s="34"/>
      <c r="Q18" s="35"/>
      <c r="R18" s="35"/>
      <c r="S18" s="35"/>
      <c r="T18" s="44">
        <f t="shared" si="2"/>
        <v>0</v>
      </c>
      <c r="U18" s="7"/>
      <c r="V18" s="45">
        <f t="shared" si="3"/>
        <v>0</v>
      </c>
      <c r="X18" s="21"/>
    </row>
    <row r="19" spans="1:24" ht="14.25" hidden="1">
      <c r="A19" s="11">
        <f t="shared" si="4"/>
        <v>2</v>
      </c>
      <c r="B19" s="75"/>
      <c r="C19" s="76"/>
      <c r="D19" s="77"/>
      <c r="E19" s="63"/>
      <c r="F19" s="34"/>
      <c r="G19" s="35"/>
      <c r="H19" s="35"/>
      <c r="I19" s="35"/>
      <c r="J19" s="44">
        <f t="shared" si="0"/>
        <v>0</v>
      </c>
      <c r="K19" s="34"/>
      <c r="L19" s="35"/>
      <c r="M19" s="35"/>
      <c r="N19" s="35"/>
      <c r="O19" s="44">
        <f t="shared" si="1"/>
        <v>0</v>
      </c>
      <c r="P19" s="34"/>
      <c r="Q19" s="35"/>
      <c r="R19" s="35"/>
      <c r="S19" s="35"/>
      <c r="T19" s="44">
        <f t="shared" si="2"/>
        <v>0</v>
      </c>
      <c r="U19" s="20"/>
      <c r="V19" s="45">
        <f t="shared" si="3"/>
        <v>0</v>
      </c>
      <c r="X19" s="21"/>
    </row>
    <row r="20" spans="1:24" ht="14.25" hidden="1">
      <c r="A20" s="11">
        <f t="shared" si="4"/>
        <v>2</v>
      </c>
      <c r="B20" s="75"/>
      <c r="C20" s="76"/>
      <c r="D20" s="77"/>
      <c r="E20" s="63"/>
      <c r="F20" s="34"/>
      <c r="G20" s="35"/>
      <c r="H20" s="35"/>
      <c r="I20" s="35"/>
      <c r="J20" s="44">
        <f t="shared" si="0"/>
        <v>0</v>
      </c>
      <c r="K20" s="34"/>
      <c r="L20" s="35"/>
      <c r="M20" s="35"/>
      <c r="N20" s="35"/>
      <c r="O20" s="44">
        <f t="shared" si="1"/>
        <v>0</v>
      </c>
      <c r="P20" s="34"/>
      <c r="Q20" s="35"/>
      <c r="R20" s="35"/>
      <c r="S20" s="35"/>
      <c r="T20" s="44">
        <f t="shared" si="2"/>
        <v>0</v>
      </c>
      <c r="U20" s="7"/>
      <c r="V20" s="45">
        <f t="shared" si="3"/>
        <v>0</v>
      </c>
      <c r="X20" s="21"/>
    </row>
    <row r="21" spans="1:24" ht="14.25" hidden="1">
      <c r="A21" s="11">
        <f t="shared" si="4"/>
        <v>2</v>
      </c>
      <c r="B21" s="75"/>
      <c r="C21" s="76"/>
      <c r="D21" s="77"/>
      <c r="E21" s="63"/>
      <c r="F21" s="34"/>
      <c r="G21" s="35"/>
      <c r="H21" s="35"/>
      <c r="I21" s="35"/>
      <c r="J21" s="44">
        <f t="shared" si="0"/>
        <v>0</v>
      </c>
      <c r="K21" s="34"/>
      <c r="L21" s="35"/>
      <c r="M21" s="35"/>
      <c r="N21" s="35"/>
      <c r="O21" s="44">
        <f t="shared" si="1"/>
        <v>0</v>
      </c>
      <c r="P21" s="34"/>
      <c r="Q21" s="35"/>
      <c r="R21" s="35"/>
      <c r="S21" s="35"/>
      <c r="T21" s="44">
        <f t="shared" si="2"/>
        <v>0</v>
      </c>
      <c r="U21" s="7"/>
      <c r="V21" s="45">
        <f t="shared" si="3"/>
        <v>0</v>
      </c>
      <c r="X21" s="21"/>
    </row>
    <row r="22" spans="1:24" ht="14.25" hidden="1">
      <c r="A22" s="11">
        <f t="shared" si="4"/>
        <v>2</v>
      </c>
      <c r="B22" s="75"/>
      <c r="C22" s="76"/>
      <c r="D22" s="77"/>
      <c r="E22" s="63"/>
      <c r="F22" s="34"/>
      <c r="G22" s="35"/>
      <c r="H22" s="35"/>
      <c r="I22" s="35"/>
      <c r="J22" s="44">
        <f t="shared" si="0"/>
        <v>0</v>
      </c>
      <c r="K22" s="34"/>
      <c r="L22" s="35"/>
      <c r="M22" s="35"/>
      <c r="N22" s="35"/>
      <c r="O22" s="44">
        <f t="shared" si="1"/>
        <v>0</v>
      </c>
      <c r="P22" s="34"/>
      <c r="Q22" s="35"/>
      <c r="R22" s="35"/>
      <c r="S22" s="35"/>
      <c r="T22" s="44">
        <f t="shared" si="2"/>
        <v>0</v>
      </c>
      <c r="U22" s="7"/>
      <c r="V22" s="45">
        <f t="shared" si="3"/>
        <v>0</v>
      </c>
      <c r="X22" s="21"/>
    </row>
    <row r="23" spans="1:24" ht="15" hidden="1" thickBot="1">
      <c r="A23" s="11">
        <f t="shared" si="4"/>
        <v>2</v>
      </c>
      <c r="B23" s="75"/>
      <c r="C23" s="76"/>
      <c r="D23" s="77"/>
      <c r="E23" s="63"/>
      <c r="F23" s="34"/>
      <c r="G23" s="35"/>
      <c r="H23" s="35"/>
      <c r="I23" s="35"/>
      <c r="J23" s="44">
        <f t="shared" si="0"/>
        <v>0</v>
      </c>
      <c r="K23" s="34"/>
      <c r="L23" s="35"/>
      <c r="M23" s="35"/>
      <c r="N23" s="35"/>
      <c r="O23" s="44">
        <f t="shared" si="1"/>
        <v>0</v>
      </c>
      <c r="P23" s="34"/>
      <c r="Q23" s="35"/>
      <c r="R23" s="35"/>
      <c r="S23" s="35"/>
      <c r="T23" s="44">
        <f t="shared" si="2"/>
        <v>0</v>
      </c>
      <c r="U23" s="7"/>
      <c r="V23" s="45">
        <f t="shared" si="3"/>
        <v>0</v>
      </c>
      <c r="X23" s="21"/>
    </row>
    <row r="24" spans="1:24" ht="15" hidden="1" thickBot="1">
      <c r="A24" s="11">
        <f t="shared" si="4"/>
        <v>2</v>
      </c>
      <c r="B24" s="1"/>
      <c r="C24" s="61"/>
      <c r="D24" s="62"/>
      <c r="E24" s="63"/>
      <c r="F24" s="34"/>
      <c r="G24" s="35"/>
      <c r="H24" s="35"/>
      <c r="I24" s="35"/>
      <c r="J24" s="44">
        <f t="shared" si="0"/>
        <v>0</v>
      </c>
      <c r="K24" s="34"/>
      <c r="L24" s="35"/>
      <c r="M24" s="35"/>
      <c r="N24" s="35"/>
      <c r="O24" s="44">
        <f t="shared" si="1"/>
        <v>0</v>
      </c>
      <c r="P24" s="34"/>
      <c r="Q24" s="35"/>
      <c r="R24" s="35"/>
      <c r="S24" s="35"/>
      <c r="T24" s="44">
        <f t="shared" si="2"/>
        <v>0</v>
      </c>
      <c r="U24" s="7"/>
      <c r="V24" s="45">
        <f t="shared" si="3"/>
        <v>0</v>
      </c>
      <c r="X24" s="30"/>
    </row>
    <row r="25" spans="1:24" ht="15" hidden="1" thickBot="1">
      <c r="A25" s="11">
        <f t="shared" si="4"/>
        <v>2</v>
      </c>
      <c r="B25" s="1"/>
      <c r="C25" s="61"/>
      <c r="D25" s="62"/>
      <c r="E25" s="63"/>
      <c r="F25" s="34"/>
      <c r="G25" s="35"/>
      <c r="H25" s="35"/>
      <c r="I25" s="35"/>
      <c r="J25" s="44">
        <f t="shared" si="0"/>
        <v>0</v>
      </c>
      <c r="K25" s="34"/>
      <c r="L25" s="35"/>
      <c r="M25" s="35"/>
      <c r="N25" s="35"/>
      <c r="O25" s="44">
        <f t="shared" si="1"/>
        <v>0</v>
      </c>
      <c r="P25" s="34"/>
      <c r="Q25" s="35"/>
      <c r="R25" s="35"/>
      <c r="S25" s="35"/>
      <c r="T25" s="44">
        <f t="shared" si="2"/>
        <v>0</v>
      </c>
      <c r="U25" s="7"/>
      <c r="V25" s="45">
        <f t="shared" si="3"/>
        <v>0</v>
      </c>
      <c r="X25" s="30"/>
    </row>
    <row r="26" spans="1:24" ht="15" hidden="1" thickBot="1">
      <c r="A26" s="11">
        <f t="shared" si="4"/>
        <v>2</v>
      </c>
      <c r="B26" s="1"/>
      <c r="C26" s="61"/>
      <c r="D26" s="62"/>
      <c r="E26" s="63"/>
      <c r="F26" s="34"/>
      <c r="G26" s="35"/>
      <c r="H26" s="35"/>
      <c r="I26" s="35"/>
      <c r="J26" s="44">
        <f t="shared" si="0"/>
        <v>0</v>
      </c>
      <c r="K26" s="34"/>
      <c r="L26" s="35"/>
      <c r="M26" s="35"/>
      <c r="N26" s="35"/>
      <c r="O26" s="44">
        <f t="shared" si="1"/>
        <v>0</v>
      </c>
      <c r="P26" s="34"/>
      <c r="Q26" s="35"/>
      <c r="R26" s="35"/>
      <c r="S26" s="35"/>
      <c r="T26" s="44">
        <f t="shared" si="2"/>
        <v>0</v>
      </c>
      <c r="U26" s="7"/>
      <c r="V26" s="45">
        <f t="shared" si="3"/>
        <v>0</v>
      </c>
      <c r="X26" s="30"/>
    </row>
    <row r="27" spans="1:24" ht="15" hidden="1" thickBot="1">
      <c r="A27" s="31">
        <f t="shared" si="4"/>
        <v>2</v>
      </c>
      <c r="B27" s="13"/>
      <c r="C27" s="64"/>
      <c r="D27" s="65"/>
      <c r="E27" s="67"/>
      <c r="F27" s="36"/>
      <c r="G27" s="37"/>
      <c r="H27" s="37"/>
      <c r="I27" s="37"/>
      <c r="J27" s="46">
        <f t="shared" si="0"/>
        <v>0</v>
      </c>
      <c r="K27" s="36"/>
      <c r="L27" s="37"/>
      <c r="M27" s="37"/>
      <c r="N27" s="37"/>
      <c r="O27" s="46">
        <f t="shared" si="1"/>
        <v>0</v>
      </c>
      <c r="P27" s="36"/>
      <c r="Q27" s="37"/>
      <c r="R27" s="37"/>
      <c r="S27" s="37"/>
      <c r="T27" s="46">
        <f t="shared" si="2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A11:A12"/>
    <mergeCell ref="B11:B12"/>
    <mergeCell ref="C11:E12"/>
    <mergeCell ref="F11:J11"/>
    <mergeCell ref="K11:O11"/>
    <mergeCell ref="D1:S2"/>
    <mergeCell ref="T2:U7"/>
    <mergeCell ref="D3:S4"/>
    <mergeCell ref="D5:S6"/>
    <mergeCell ref="U11:U12"/>
    <mergeCell ref="V11:V12"/>
    <mergeCell ref="D30:G30"/>
    <mergeCell ref="D31:G31"/>
    <mergeCell ref="K31:N31"/>
    <mergeCell ref="Q31:T31"/>
    <mergeCell ref="D32:G32"/>
    <mergeCell ref="K32:N32"/>
    <mergeCell ref="Q32:T32"/>
    <mergeCell ref="P11:T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52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30</v>
      </c>
      <c r="C13" s="58" t="s">
        <v>32</v>
      </c>
      <c r="D13" s="59"/>
      <c r="E13" s="60"/>
      <c r="F13" s="32">
        <v>4</v>
      </c>
      <c r="G13" s="33">
        <v>5.25</v>
      </c>
      <c r="H13" s="33">
        <v>4.425</v>
      </c>
      <c r="I13" s="33"/>
      <c r="J13" s="42">
        <f>SUM(F13+G13+H13-I13)</f>
        <v>13.675</v>
      </c>
      <c r="K13" s="32">
        <v>1.8</v>
      </c>
      <c r="L13" s="33">
        <v>3.5</v>
      </c>
      <c r="M13" s="33">
        <v>7.15</v>
      </c>
      <c r="N13" s="33"/>
      <c r="O13" s="42">
        <f>SUM(K13+L13+M13-N13)</f>
        <v>12.45</v>
      </c>
      <c r="P13" s="32">
        <v>0.8</v>
      </c>
      <c r="Q13" s="33">
        <v>3</v>
      </c>
      <c r="R13" s="33">
        <v>5.65</v>
      </c>
      <c r="S13" s="33"/>
      <c r="T13" s="42">
        <f>SUM(P13+Q13+R13-S13)</f>
        <v>9.45</v>
      </c>
      <c r="U13" s="12"/>
      <c r="V13" s="43">
        <f>SUM(J13+O13+T13-U13)</f>
        <v>35.575</v>
      </c>
      <c r="X13" s="21"/>
    </row>
    <row r="14" spans="1:24" ht="15" thickBot="1">
      <c r="A14" s="11">
        <f aca="true" t="shared" si="0" ref="A14:A27">_xlfn.RANK.EQ(V14,$V$13:$V$27,0)</f>
        <v>2</v>
      </c>
      <c r="B14" s="1">
        <v>31</v>
      </c>
      <c r="C14" s="61" t="s">
        <v>38</v>
      </c>
      <c r="D14" s="62"/>
      <c r="E14" s="63"/>
      <c r="F14" s="34">
        <v>4</v>
      </c>
      <c r="G14" s="35">
        <v>3.45</v>
      </c>
      <c r="H14" s="35">
        <v>4.45</v>
      </c>
      <c r="I14" s="35">
        <v>0.3</v>
      </c>
      <c r="J14" s="44">
        <f>SUM(F14+G14+H14-I14)</f>
        <v>11.6</v>
      </c>
      <c r="K14" s="34">
        <v>1.5</v>
      </c>
      <c r="L14" s="35">
        <v>3.6</v>
      </c>
      <c r="M14" s="35">
        <v>6.6</v>
      </c>
      <c r="N14" s="35"/>
      <c r="O14" s="44">
        <f>SUM(K14+L14+M14-N14)</f>
        <v>11.7</v>
      </c>
      <c r="P14" s="34">
        <v>0.8</v>
      </c>
      <c r="Q14" s="35">
        <v>2.7</v>
      </c>
      <c r="R14" s="35">
        <v>7.2</v>
      </c>
      <c r="S14" s="35"/>
      <c r="T14" s="44">
        <f>SUM(P14+Q14+R14-S14)</f>
        <v>10.7</v>
      </c>
      <c r="U14" s="7"/>
      <c r="V14" s="45">
        <f>SUM(J14+O14+T14-U14)</f>
        <v>34</v>
      </c>
      <c r="X14" s="21"/>
    </row>
    <row r="15" spans="1:24" ht="14.25" hidden="1">
      <c r="A15" s="11">
        <f t="shared" si="0"/>
        <v>3</v>
      </c>
      <c r="B15" s="1"/>
      <c r="C15" s="61"/>
      <c r="D15" s="62"/>
      <c r="E15" s="63"/>
      <c r="F15" s="34"/>
      <c r="G15" s="35"/>
      <c r="H15" s="35"/>
      <c r="I15" s="35"/>
      <c r="J15" s="44">
        <f>SUM(F15+G15+H15-I15)</f>
        <v>0</v>
      </c>
      <c r="K15" s="34"/>
      <c r="L15" s="35"/>
      <c r="M15" s="35"/>
      <c r="N15" s="35"/>
      <c r="O15" s="44">
        <f>SUM(K15+L15+M15-N15)</f>
        <v>0</v>
      </c>
      <c r="P15" s="34"/>
      <c r="Q15" s="35"/>
      <c r="R15" s="35"/>
      <c r="S15" s="35"/>
      <c r="T15" s="44">
        <f>SUM(P15+Q15+R15-S15)</f>
        <v>0</v>
      </c>
      <c r="U15" s="7"/>
      <c r="V15" s="45">
        <f>SUM(J15+O15+T15-U15)</f>
        <v>0</v>
      </c>
      <c r="X15" s="21"/>
    </row>
    <row r="16" spans="1:24" ht="14.25" hidden="1">
      <c r="A16" s="11">
        <f t="shared" si="0"/>
        <v>3</v>
      </c>
      <c r="B16" s="1"/>
      <c r="C16" s="61"/>
      <c r="D16" s="62"/>
      <c r="E16" s="63"/>
      <c r="F16" s="34"/>
      <c r="G16" s="35"/>
      <c r="H16" s="35"/>
      <c r="I16" s="35"/>
      <c r="J16" s="44">
        <f>SUM(F16+G16+H16-I16)</f>
        <v>0</v>
      </c>
      <c r="K16" s="34"/>
      <c r="L16" s="35"/>
      <c r="M16" s="35"/>
      <c r="N16" s="35"/>
      <c r="O16" s="44">
        <f>SUM(K16+L16+M16-N16)</f>
        <v>0</v>
      </c>
      <c r="P16" s="34"/>
      <c r="Q16" s="35"/>
      <c r="R16" s="35"/>
      <c r="S16" s="35"/>
      <c r="T16" s="44">
        <f>SUM(P16+Q16+R16-S16)</f>
        <v>0</v>
      </c>
      <c r="U16" s="7"/>
      <c r="V16" s="45">
        <f>SUM(J16+O16+T16-U16)</f>
        <v>0</v>
      </c>
      <c r="X16" s="21"/>
    </row>
    <row r="17" spans="1:24" ht="14.25" hidden="1">
      <c r="A17" s="11">
        <f t="shared" si="0"/>
        <v>3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3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3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3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3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3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3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3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3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3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3</v>
      </c>
      <c r="B27" s="13"/>
      <c r="C27" s="64"/>
      <c r="D27" s="65"/>
      <c r="E27" s="67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K32:N32"/>
    <mergeCell ref="Q32:T32"/>
    <mergeCell ref="K31:N31"/>
    <mergeCell ref="Q31:T31"/>
    <mergeCell ref="D30:G30"/>
    <mergeCell ref="D31:G31"/>
    <mergeCell ref="D32:G32"/>
    <mergeCell ref="D1:S2"/>
    <mergeCell ref="T2:U7"/>
    <mergeCell ref="D3:S4"/>
    <mergeCell ref="D5:S6"/>
    <mergeCell ref="K11:O11"/>
    <mergeCell ref="P11:T11"/>
    <mergeCell ref="U11:U12"/>
    <mergeCell ref="V11:V12"/>
    <mergeCell ref="A11:A12"/>
    <mergeCell ref="B11:B12"/>
    <mergeCell ref="C11:E12"/>
    <mergeCell ref="F11:J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49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5" thickBot="1">
      <c r="A13" s="11">
        <f>_xlfn.RANK.EQ(V13,$V$13:$V$27,0)</f>
        <v>1</v>
      </c>
      <c r="B13" s="11">
        <v>29</v>
      </c>
      <c r="C13" s="58" t="s">
        <v>78</v>
      </c>
      <c r="D13" s="59"/>
      <c r="E13" s="60"/>
      <c r="F13" s="32">
        <v>3.75</v>
      </c>
      <c r="G13" s="33">
        <v>3.6</v>
      </c>
      <c r="H13" s="33">
        <v>1.4</v>
      </c>
      <c r="I13" s="33"/>
      <c r="J13" s="42">
        <f>SUM(F13+G13+H13-I13)</f>
        <v>8.75</v>
      </c>
      <c r="K13" s="32">
        <v>1.5</v>
      </c>
      <c r="L13" s="33">
        <v>3.6</v>
      </c>
      <c r="M13" s="33">
        <v>6.1</v>
      </c>
      <c r="N13" s="33"/>
      <c r="O13" s="42">
        <f>SUM(K13+L13+M13-N13)</f>
        <v>11.2</v>
      </c>
      <c r="P13" s="32">
        <v>1.2</v>
      </c>
      <c r="Q13" s="33">
        <v>3.9</v>
      </c>
      <c r="R13" s="33">
        <v>5.3</v>
      </c>
      <c r="S13" s="33"/>
      <c r="T13" s="42">
        <f>SUM(P13+Q13+R13-S13)</f>
        <v>10.399999999999999</v>
      </c>
      <c r="U13" s="12"/>
      <c r="V13" s="43">
        <f>SUM(J13+O13+T13-U13)</f>
        <v>30.349999999999998</v>
      </c>
      <c r="X13" s="21"/>
    </row>
    <row r="14" spans="1:24" ht="14.25" hidden="1">
      <c r="A14" s="11">
        <f aca="true" t="shared" si="0" ref="A14:A27">_xlfn.RANK.EQ(V14,$V$13:$V$27,0)</f>
        <v>2</v>
      </c>
      <c r="B14" s="1"/>
      <c r="C14" s="61"/>
      <c r="D14" s="62"/>
      <c r="E14" s="63"/>
      <c r="F14" s="34"/>
      <c r="G14" s="35"/>
      <c r="H14" s="35"/>
      <c r="I14" s="35"/>
      <c r="J14" s="44">
        <f>SUM(F14+G14+H14-I14)</f>
        <v>0</v>
      </c>
      <c r="K14" s="34"/>
      <c r="L14" s="35"/>
      <c r="M14" s="35"/>
      <c r="N14" s="35"/>
      <c r="O14" s="44">
        <f>SUM(K14+L14+M14-N14)</f>
        <v>0</v>
      </c>
      <c r="P14" s="34"/>
      <c r="Q14" s="35"/>
      <c r="R14" s="35"/>
      <c r="S14" s="35"/>
      <c r="T14" s="44">
        <f>SUM(P14+Q14+R14-S14)</f>
        <v>0</v>
      </c>
      <c r="U14" s="7"/>
      <c r="V14" s="45">
        <f>SUM(J14+O14+T14-U14)</f>
        <v>0</v>
      </c>
      <c r="X14" s="21"/>
    </row>
    <row r="15" spans="1:24" ht="14.25" hidden="1">
      <c r="A15" s="11">
        <f t="shared" si="0"/>
        <v>2</v>
      </c>
      <c r="B15" s="1"/>
      <c r="C15" s="61"/>
      <c r="D15" s="62"/>
      <c r="E15" s="63"/>
      <c r="F15" s="34"/>
      <c r="G15" s="35"/>
      <c r="H15" s="35"/>
      <c r="I15" s="35"/>
      <c r="J15" s="44">
        <f>SUM(F15+G15+H15-I15)</f>
        <v>0</v>
      </c>
      <c r="K15" s="34"/>
      <c r="L15" s="35"/>
      <c r="M15" s="35"/>
      <c r="N15" s="35"/>
      <c r="O15" s="44">
        <f>SUM(K15+L15+M15-N15)</f>
        <v>0</v>
      </c>
      <c r="P15" s="34"/>
      <c r="Q15" s="35"/>
      <c r="R15" s="35"/>
      <c r="S15" s="35"/>
      <c r="T15" s="44">
        <f>SUM(P15+Q15+R15-S15)</f>
        <v>0</v>
      </c>
      <c r="U15" s="7"/>
      <c r="V15" s="45">
        <f>SUM(J15+O15+T15-U15)</f>
        <v>0</v>
      </c>
      <c r="X15" s="21"/>
    </row>
    <row r="16" spans="1:24" ht="14.25" hidden="1">
      <c r="A16" s="11">
        <f t="shared" si="0"/>
        <v>2</v>
      </c>
      <c r="B16" s="1"/>
      <c r="C16" s="61"/>
      <c r="D16" s="62"/>
      <c r="E16" s="63"/>
      <c r="F16" s="34"/>
      <c r="G16" s="35"/>
      <c r="H16" s="35"/>
      <c r="I16" s="35"/>
      <c r="J16" s="44">
        <f>SUM(F16+G16+H16-I16)</f>
        <v>0</v>
      </c>
      <c r="K16" s="34"/>
      <c r="L16" s="35"/>
      <c r="M16" s="35"/>
      <c r="N16" s="35"/>
      <c r="O16" s="44">
        <f>SUM(K16+L16+M16-N16)</f>
        <v>0</v>
      </c>
      <c r="P16" s="34"/>
      <c r="Q16" s="35"/>
      <c r="R16" s="35"/>
      <c r="S16" s="35"/>
      <c r="T16" s="44">
        <f>SUM(P16+Q16+R16-S16)</f>
        <v>0</v>
      </c>
      <c r="U16" s="7"/>
      <c r="V16" s="45">
        <f>SUM(J16+O16+T16-U16)</f>
        <v>0</v>
      </c>
      <c r="X16" s="21"/>
    </row>
    <row r="17" spans="1:24" ht="14.25" hidden="1">
      <c r="A17" s="11">
        <f t="shared" si="0"/>
        <v>2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2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2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2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2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2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2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2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2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2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2</v>
      </c>
      <c r="B27" s="13"/>
      <c r="C27" s="64"/>
      <c r="D27" s="65"/>
      <c r="E27" s="67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A11:A12"/>
    <mergeCell ref="B11:B12"/>
    <mergeCell ref="C11:E12"/>
    <mergeCell ref="F11:J11"/>
    <mergeCell ref="K11:O11"/>
    <mergeCell ref="D1:S2"/>
    <mergeCell ref="T2:U7"/>
    <mergeCell ref="D3:S4"/>
    <mergeCell ref="D5:S6"/>
    <mergeCell ref="U11:U12"/>
    <mergeCell ref="V11:V12"/>
    <mergeCell ref="D30:G30"/>
    <mergeCell ref="D31:G31"/>
    <mergeCell ref="K31:N31"/>
    <mergeCell ref="Q31:T31"/>
    <mergeCell ref="D32:G32"/>
    <mergeCell ref="K32:N32"/>
    <mergeCell ref="Q32:T32"/>
    <mergeCell ref="P11:T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4.2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53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34</v>
      </c>
      <c r="C13" s="58" t="s">
        <v>56</v>
      </c>
      <c r="D13" s="59"/>
      <c r="E13" s="60"/>
      <c r="F13" s="32">
        <v>4</v>
      </c>
      <c r="G13" s="33">
        <v>6.35</v>
      </c>
      <c r="H13" s="33">
        <v>6.45</v>
      </c>
      <c r="I13" s="33"/>
      <c r="J13" s="42">
        <f>SUM(F13+G13+H13-I13)</f>
        <v>16.8</v>
      </c>
      <c r="K13" s="32">
        <v>2</v>
      </c>
      <c r="L13" s="33">
        <v>4.8</v>
      </c>
      <c r="M13" s="33">
        <v>6.9</v>
      </c>
      <c r="N13" s="33"/>
      <c r="O13" s="42">
        <f>SUM(K13+L13+M13-N13)</f>
        <v>13.7</v>
      </c>
      <c r="P13" s="32">
        <v>2</v>
      </c>
      <c r="Q13" s="33">
        <v>4.3</v>
      </c>
      <c r="R13" s="33">
        <v>6.4</v>
      </c>
      <c r="S13" s="33"/>
      <c r="T13" s="42">
        <f>SUM(P13+Q13+R13-S13)</f>
        <v>12.7</v>
      </c>
      <c r="U13" s="12"/>
      <c r="V13" s="43">
        <f>SUM(J13+O13+T13-U13)</f>
        <v>43.2</v>
      </c>
      <c r="X13" s="21"/>
    </row>
    <row r="14" spans="1:24" ht="15" thickBot="1">
      <c r="A14" s="11">
        <f aca="true" t="shared" si="0" ref="A14:A27">_xlfn.RANK.EQ(V14,$V$13:$V$27,0)</f>
        <v>2</v>
      </c>
      <c r="B14" s="1">
        <v>33</v>
      </c>
      <c r="C14" s="61" t="s">
        <v>55</v>
      </c>
      <c r="D14" s="62"/>
      <c r="E14" s="63"/>
      <c r="F14" s="34">
        <v>4</v>
      </c>
      <c r="G14" s="35">
        <v>6.7</v>
      </c>
      <c r="H14" s="35">
        <v>6.55</v>
      </c>
      <c r="I14" s="35"/>
      <c r="J14" s="44">
        <f>SUM(F14+G14+H14-I14)</f>
        <v>17.25</v>
      </c>
      <c r="K14" s="34">
        <v>2</v>
      </c>
      <c r="L14" s="35">
        <v>5.1</v>
      </c>
      <c r="M14" s="35">
        <v>6.65</v>
      </c>
      <c r="N14" s="35">
        <v>0.3</v>
      </c>
      <c r="O14" s="44">
        <f>SUM(K14+L14+M14-N14)</f>
        <v>13.45</v>
      </c>
      <c r="P14" s="34">
        <v>1.4</v>
      </c>
      <c r="Q14" s="35">
        <v>4.25</v>
      </c>
      <c r="R14" s="35">
        <v>5.35</v>
      </c>
      <c r="S14" s="35"/>
      <c r="T14" s="44">
        <f>SUM(P14+Q14+R14-S14)</f>
        <v>11</v>
      </c>
      <c r="U14" s="7"/>
      <c r="V14" s="45">
        <f>SUM(J14+O14+T14-U14)</f>
        <v>41.7</v>
      </c>
      <c r="X14" s="21"/>
    </row>
    <row r="15" spans="1:24" ht="14.25" hidden="1">
      <c r="A15" s="11">
        <f t="shared" si="0"/>
        <v>3</v>
      </c>
      <c r="B15" s="1"/>
      <c r="C15" s="61"/>
      <c r="D15" s="62"/>
      <c r="E15" s="63"/>
      <c r="F15" s="34"/>
      <c r="G15" s="35"/>
      <c r="H15" s="35"/>
      <c r="I15" s="35"/>
      <c r="J15" s="44">
        <f>SUM(F15+G15+H15-I15)</f>
        <v>0</v>
      </c>
      <c r="K15" s="34"/>
      <c r="L15" s="35"/>
      <c r="M15" s="35"/>
      <c r="N15" s="35"/>
      <c r="O15" s="44">
        <f>SUM(K15+L15+M15-N15)</f>
        <v>0</v>
      </c>
      <c r="P15" s="34"/>
      <c r="Q15" s="35"/>
      <c r="R15" s="35"/>
      <c r="S15" s="35"/>
      <c r="T15" s="44">
        <f>SUM(P15+Q15+R15-S15)</f>
        <v>0</v>
      </c>
      <c r="U15" s="7"/>
      <c r="V15" s="45">
        <f>SUM(J15+O15+T15-U15)</f>
        <v>0</v>
      </c>
      <c r="X15" s="21"/>
    </row>
    <row r="16" spans="1:24" ht="14.25" hidden="1">
      <c r="A16" s="11">
        <f t="shared" si="0"/>
        <v>3</v>
      </c>
      <c r="B16" s="1"/>
      <c r="C16" s="61"/>
      <c r="D16" s="62"/>
      <c r="E16" s="63"/>
      <c r="F16" s="34"/>
      <c r="G16" s="35"/>
      <c r="H16" s="35"/>
      <c r="I16" s="35"/>
      <c r="J16" s="44">
        <f>SUM(F16+G16+H16-I16)</f>
        <v>0</v>
      </c>
      <c r="K16" s="34"/>
      <c r="L16" s="35"/>
      <c r="M16" s="35"/>
      <c r="N16" s="35"/>
      <c r="O16" s="44">
        <f>SUM(K16+L16+M16-N16)</f>
        <v>0</v>
      </c>
      <c r="P16" s="34"/>
      <c r="Q16" s="35"/>
      <c r="R16" s="35"/>
      <c r="S16" s="35"/>
      <c r="T16" s="44">
        <f>SUM(P16+Q16+R16-S16)</f>
        <v>0</v>
      </c>
      <c r="U16" s="7"/>
      <c r="V16" s="45">
        <f>SUM(J16+O16+T16-U16)</f>
        <v>0</v>
      </c>
      <c r="X16" s="21"/>
    </row>
    <row r="17" spans="1:24" ht="14.25" hidden="1">
      <c r="A17" s="11">
        <f t="shared" si="0"/>
        <v>3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3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3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3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3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3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3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3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3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3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3</v>
      </c>
      <c r="B27" s="13"/>
      <c r="C27" s="64"/>
      <c r="D27" s="65"/>
      <c r="E27" s="67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K32:N32"/>
    <mergeCell ref="Q32:T32"/>
    <mergeCell ref="K31:N31"/>
    <mergeCell ref="Q31:T31"/>
    <mergeCell ref="D30:G30"/>
    <mergeCell ref="D31:G31"/>
    <mergeCell ref="D32:G32"/>
    <mergeCell ref="D1:S2"/>
    <mergeCell ref="T2:U7"/>
    <mergeCell ref="D3:S4"/>
    <mergeCell ref="D5:S6"/>
    <mergeCell ref="K11:O11"/>
    <mergeCell ref="P11:T11"/>
    <mergeCell ref="U11:U12"/>
    <mergeCell ref="V11:V12"/>
    <mergeCell ref="A11:A12"/>
    <mergeCell ref="B11:B12"/>
    <mergeCell ref="C11:E12"/>
    <mergeCell ref="F11:J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54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5" thickBot="1">
      <c r="A13" s="11">
        <f>_xlfn.RANK.EQ(V13,$V$13:$V$27,0)</f>
        <v>1</v>
      </c>
      <c r="B13" s="11">
        <v>32</v>
      </c>
      <c r="C13" s="79" t="s">
        <v>43</v>
      </c>
      <c r="D13" s="80"/>
      <c r="E13" s="81"/>
      <c r="F13" s="32">
        <v>3.5</v>
      </c>
      <c r="G13" s="33">
        <v>4.575</v>
      </c>
      <c r="H13" s="33">
        <v>4.5</v>
      </c>
      <c r="I13" s="33"/>
      <c r="J13" s="42">
        <f>SUM(F13+G13+H13-I13)</f>
        <v>12.575</v>
      </c>
      <c r="K13" s="32">
        <v>1.4</v>
      </c>
      <c r="L13" s="33">
        <v>3.9</v>
      </c>
      <c r="M13" s="33">
        <v>7.4</v>
      </c>
      <c r="N13" s="33"/>
      <c r="O13" s="42">
        <f>SUM(K13+L13+M13-N13)</f>
        <v>12.7</v>
      </c>
      <c r="P13" s="32">
        <v>1.8</v>
      </c>
      <c r="Q13" s="33">
        <v>3.7</v>
      </c>
      <c r="R13" s="33">
        <v>5.05</v>
      </c>
      <c r="S13" s="33"/>
      <c r="T13" s="42">
        <f>SUM(P13+Q13+R13-S13)</f>
        <v>10.55</v>
      </c>
      <c r="U13" s="12"/>
      <c r="V13" s="43">
        <f>SUM(J13+O13+T13-U13)</f>
        <v>35.825</v>
      </c>
      <c r="X13" s="21"/>
    </row>
    <row r="14" spans="1:24" ht="14.25" hidden="1">
      <c r="A14" s="11">
        <f aca="true" t="shared" si="0" ref="A14:A27">_xlfn.RANK.EQ(V14,$V$13:$V$27,0)</f>
        <v>2</v>
      </c>
      <c r="B14" s="1"/>
      <c r="C14" s="61"/>
      <c r="D14" s="62"/>
      <c r="E14" s="63"/>
      <c r="F14" s="34"/>
      <c r="G14" s="35"/>
      <c r="H14" s="35"/>
      <c r="I14" s="35"/>
      <c r="J14" s="44">
        <f>SUM(F14+G14+H14-I14)</f>
        <v>0</v>
      </c>
      <c r="K14" s="34"/>
      <c r="L14" s="35"/>
      <c r="M14" s="35"/>
      <c r="N14" s="35"/>
      <c r="O14" s="44">
        <f>SUM(K14+L14+M14-N14)</f>
        <v>0</v>
      </c>
      <c r="P14" s="34"/>
      <c r="Q14" s="35"/>
      <c r="R14" s="35"/>
      <c r="S14" s="35"/>
      <c r="T14" s="44">
        <f>SUM(P14+Q14+R14-S14)</f>
        <v>0</v>
      </c>
      <c r="U14" s="7"/>
      <c r="V14" s="45">
        <f>SUM(J14+O14+T14-U14)</f>
        <v>0</v>
      </c>
      <c r="X14" s="21"/>
    </row>
    <row r="15" spans="1:24" ht="14.25" hidden="1">
      <c r="A15" s="11">
        <f t="shared" si="0"/>
        <v>2</v>
      </c>
      <c r="B15" s="1"/>
      <c r="C15" s="61"/>
      <c r="D15" s="62"/>
      <c r="E15" s="63"/>
      <c r="F15" s="34"/>
      <c r="G15" s="35"/>
      <c r="H15" s="35"/>
      <c r="I15" s="35"/>
      <c r="J15" s="44">
        <f>SUM(F15+G15+H15-I15)</f>
        <v>0</v>
      </c>
      <c r="K15" s="34"/>
      <c r="L15" s="35"/>
      <c r="M15" s="35"/>
      <c r="N15" s="35"/>
      <c r="O15" s="44">
        <f>SUM(K15+L15+M15-N15)</f>
        <v>0</v>
      </c>
      <c r="P15" s="34"/>
      <c r="Q15" s="35"/>
      <c r="R15" s="35"/>
      <c r="S15" s="35"/>
      <c r="T15" s="44">
        <f>SUM(P15+Q15+R15-S15)</f>
        <v>0</v>
      </c>
      <c r="U15" s="7"/>
      <c r="V15" s="45">
        <f>SUM(J15+O15+T15-U15)</f>
        <v>0</v>
      </c>
      <c r="X15" s="21"/>
    </row>
    <row r="16" spans="1:24" ht="14.25" hidden="1">
      <c r="A16" s="11">
        <f t="shared" si="0"/>
        <v>2</v>
      </c>
      <c r="B16" s="1"/>
      <c r="C16" s="61"/>
      <c r="D16" s="62"/>
      <c r="E16" s="63"/>
      <c r="F16" s="34"/>
      <c r="G16" s="35"/>
      <c r="H16" s="35"/>
      <c r="I16" s="35"/>
      <c r="J16" s="44">
        <f>SUM(F16+G16+H16-I16)</f>
        <v>0</v>
      </c>
      <c r="K16" s="34"/>
      <c r="L16" s="35"/>
      <c r="M16" s="35"/>
      <c r="N16" s="35"/>
      <c r="O16" s="44">
        <f>SUM(K16+L16+M16-N16)</f>
        <v>0</v>
      </c>
      <c r="P16" s="34"/>
      <c r="Q16" s="35"/>
      <c r="R16" s="35"/>
      <c r="S16" s="35"/>
      <c r="T16" s="44">
        <f>SUM(P16+Q16+R16-S16)</f>
        <v>0</v>
      </c>
      <c r="U16" s="7"/>
      <c r="V16" s="45">
        <f>SUM(J16+O16+T16-U16)</f>
        <v>0</v>
      </c>
      <c r="X16" s="21"/>
    </row>
    <row r="17" spans="1:24" ht="14.25" hidden="1">
      <c r="A17" s="11">
        <f t="shared" si="0"/>
        <v>2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2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2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2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2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2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2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2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2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2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2</v>
      </c>
      <c r="B27" s="13"/>
      <c r="C27" s="64"/>
      <c r="D27" s="65"/>
      <c r="E27" s="67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A11:A12"/>
    <mergeCell ref="B11:B12"/>
    <mergeCell ref="C11:E12"/>
    <mergeCell ref="F11:J11"/>
    <mergeCell ref="K11:O11"/>
    <mergeCell ref="D1:S2"/>
    <mergeCell ref="T2:U7"/>
    <mergeCell ref="D3:S4"/>
    <mergeCell ref="D5:S6"/>
    <mergeCell ref="U11:U12"/>
    <mergeCell ref="V11:V12"/>
    <mergeCell ref="D30:G30"/>
    <mergeCell ref="D31:G31"/>
    <mergeCell ref="K31:N31"/>
    <mergeCell ref="Q31:T31"/>
    <mergeCell ref="D32:G32"/>
    <mergeCell ref="K32:N32"/>
    <mergeCell ref="Q32:T32"/>
    <mergeCell ref="P11:T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customWidth="1"/>
    <col min="10" max="10" width="7.421875" style="0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4.2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 t="s">
        <v>28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27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28</v>
      </c>
      <c r="C13" s="58" t="s">
        <v>48</v>
      </c>
      <c r="D13" s="59"/>
      <c r="E13" s="60"/>
      <c r="F13" s="32">
        <v>4</v>
      </c>
      <c r="G13" s="33">
        <v>4</v>
      </c>
      <c r="H13" s="33">
        <v>5.4</v>
      </c>
      <c r="I13" s="33"/>
      <c r="J13" s="42">
        <f>SUM(F13+G13+H13-I13)</f>
        <v>13.4</v>
      </c>
      <c r="K13" s="32">
        <v>2</v>
      </c>
      <c r="L13" s="33">
        <v>3</v>
      </c>
      <c r="M13" s="33">
        <v>5.95</v>
      </c>
      <c r="N13" s="33"/>
      <c r="O13" s="42">
        <f>SUM(K13+L13+M13-N13)</f>
        <v>10.95</v>
      </c>
      <c r="P13" s="32">
        <v>2</v>
      </c>
      <c r="Q13" s="33">
        <v>2.5</v>
      </c>
      <c r="R13" s="33">
        <v>6.9</v>
      </c>
      <c r="S13" s="33"/>
      <c r="T13" s="42">
        <f>SUM(P13+Q13+R13-S13)</f>
        <v>11.4</v>
      </c>
      <c r="U13" s="12"/>
      <c r="V13" s="43">
        <f>SUM(J13+O13+T13-U13)</f>
        <v>35.75</v>
      </c>
      <c r="X13" s="21"/>
    </row>
    <row r="14" spans="1:24" ht="15" thickBot="1">
      <c r="A14" s="11">
        <f aca="true" t="shared" si="0" ref="A14:A27">_xlfn.RANK.EQ(V14,$V$13:$V$27,0)</f>
        <v>2</v>
      </c>
      <c r="B14" s="1">
        <v>27</v>
      </c>
      <c r="C14" s="61" t="s">
        <v>47</v>
      </c>
      <c r="D14" s="62"/>
      <c r="E14" s="63"/>
      <c r="F14" s="34">
        <v>4</v>
      </c>
      <c r="G14" s="35">
        <v>3.425</v>
      </c>
      <c r="H14" s="35">
        <v>3.6</v>
      </c>
      <c r="I14" s="35"/>
      <c r="J14" s="44">
        <f>SUM(F14+G14+H14-I14)</f>
        <v>11.025</v>
      </c>
      <c r="K14" s="34">
        <v>1.7</v>
      </c>
      <c r="L14" s="35">
        <v>3</v>
      </c>
      <c r="M14" s="35">
        <v>6.25</v>
      </c>
      <c r="N14" s="35"/>
      <c r="O14" s="44">
        <f>SUM(K14+L14+M14-N14)</f>
        <v>10.95</v>
      </c>
      <c r="P14" s="34">
        <v>2</v>
      </c>
      <c r="Q14" s="35">
        <v>2.5</v>
      </c>
      <c r="R14" s="35">
        <v>7.05</v>
      </c>
      <c r="S14" s="35"/>
      <c r="T14" s="44">
        <f>SUM(P14+Q14+R14-S14)</f>
        <v>11.55</v>
      </c>
      <c r="U14" s="7"/>
      <c r="V14" s="45">
        <f>SUM(J14+O14+T14-U14)</f>
        <v>33.525000000000006</v>
      </c>
      <c r="X14" s="21"/>
    </row>
    <row r="15" spans="1:24" ht="14.25" hidden="1">
      <c r="A15" s="11">
        <f t="shared" si="0"/>
        <v>3</v>
      </c>
      <c r="B15" s="1"/>
      <c r="C15" s="61"/>
      <c r="D15" s="62"/>
      <c r="E15" s="63"/>
      <c r="F15" s="34"/>
      <c r="G15" s="35"/>
      <c r="H15" s="35"/>
      <c r="I15" s="35"/>
      <c r="J15" s="44">
        <f>SUM(F15+G15+H15-I15)</f>
        <v>0</v>
      </c>
      <c r="K15" s="34"/>
      <c r="L15" s="35"/>
      <c r="M15" s="35"/>
      <c r="N15" s="35"/>
      <c r="O15" s="44">
        <f>SUM(K15+L15+M15-N15)</f>
        <v>0</v>
      </c>
      <c r="P15" s="34"/>
      <c r="Q15" s="35"/>
      <c r="R15" s="35"/>
      <c r="S15" s="35"/>
      <c r="T15" s="44">
        <f>SUM(P15+Q15+R15-S15)</f>
        <v>0</v>
      </c>
      <c r="U15" s="7"/>
      <c r="V15" s="45">
        <f>SUM(J15+O15+T15-U15)</f>
        <v>0</v>
      </c>
      <c r="X15" s="21"/>
    </row>
    <row r="16" spans="1:24" ht="14.25" hidden="1">
      <c r="A16" s="11">
        <f t="shared" si="0"/>
        <v>3</v>
      </c>
      <c r="B16" s="1"/>
      <c r="C16" s="61"/>
      <c r="D16" s="62"/>
      <c r="E16" s="63"/>
      <c r="F16" s="34"/>
      <c r="G16" s="35"/>
      <c r="H16" s="35"/>
      <c r="I16" s="35"/>
      <c r="J16" s="44">
        <f>SUM(F16+G16+H16-I16)</f>
        <v>0</v>
      </c>
      <c r="K16" s="34"/>
      <c r="L16" s="35"/>
      <c r="M16" s="35"/>
      <c r="N16" s="35"/>
      <c r="O16" s="44">
        <f>SUM(K16+L16+M16-N16)</f>
        <v>0</v>
      </c>
      <c r="P16" s="34"/>
      <c r="Q16" s="35"/>
      <c r="R16" s="35"/>
      <c r="S16" s="35"/>
      <c r="T16" s="44">
        <f>SUM(P16+Q16+R16-S16)</f>
        <v>0</v>
      </c>
      <c r="U16" s="7"/>
      <c r="V16" s="45">
        <f>SUM(J16+O16+T16-U16)</f>
        <v>0</v>
      </c>
      <c r="X16" s="21"/>
    </row>
    <row r="17" spans="1:24" ht="14.25" hidden="1">
      <c r="A17" s="11">
        <f t="shared" si="0"/>
        <v>3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3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3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3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3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3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3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3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3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3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3</v>
      </c>
      <c r="B27" s="13"/>
      <c r="C27" s="64"/>
      <c r="D27" s="65"/>
      <c r="E27" s="67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1:20" ht="14.25">
      <c r="A30" t="s">
        <v>13</v>
      </c>
      <c r="D30" s="106" t="s">
        <v>72</v>
      </c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0">
    <mergeCell ref="D8:S9"/>
    <mergeCell ref="K32:N32"/>
    <mergeCell ref="Q32:T32"/>
    <mergeCell ref="K31:N31"/>
    <mergeCell ref="Q31:T31"/>
    <mergeCell ref="D30:G30"/>
    <mergeCell ref="D31:G31"/>
    <mergeCell ref="D32:G32"/>
    <mergeCell ref="D1:S2"/>
    <mergeCell ref="T2:U7"/>
    <mergeCell ref="D3:S4"/>
    <mergeCell ref="D5:S6"/>
    <mergeCell ref="K11:O11"/>
    <mergeCell ref="P11:T11"/>
    <mergeCell ref="U11:U12"/>
    <mergeCell ref="V11:V12"/>
    <mergeCell ref="A11:A12"/>
    <mergeCell ref="B11:B12"/>
    <mergeCell ref="C11:E12"/>
    <mergeCell ref="F11:J11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scale="96" r:id="rId3"/>
  <headerFooter alignWithMargins="0">
    <oddFooter>&amp;L&amp;G&amp;R&amp;G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28125" style="0" customWidth="1"/>
    <col min="2" max="2" width="6.28125" style="0" customWidth="1"/>
    <col min="4" max="5" width="10.421875" style="0" customWidth="1"/>
    <col min="6" max="9" width="5.421875" style="0" hidden="1" customWidth="1"/>
    <col min="10" max="10" width="7.421875" style="0" hidden="1" customWidth="1"/>
    <col min="11" max="14" width="5.421875" style="0" customWidth="1"/>
    <col min="15" max="15" width="7.421875" style="0" customWidth="1"/>
    <col min="16" max="19" width="5.421875" style="0" customWidth="1"/>
    <col min="20" max="21" width="7.421875" style="0" customWidth="1"/>
    <col min="22" max="22" width="8.00390625" style="0" customWidth="1"/>
  </cols>
  <sheetData>
    <row r="1" spans="4:19" ht="14.25">
      <c r="D1" s="94" t="str">
        <f>Junior_I!D1</f>
        <v>Republiková soutěž ČASPV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4:21" ht="15" customHeight="1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2" t="s">
        <v>18</v>
      </c>
      <c r="U2" s="92"/>
    </row>
    <row r="3" spans="4:21" ht="15" customHeight="1"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2"/>
      <c r="U3" s="92"/>
    </row>
    <row r="4" spans="4:21" ht="15" customHeight="1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2"/>
      <c r="U4" s="92"/>
    </row>
    <row r="5" spans="4:21" ht="15" customHeight="1">
      <c r="D5" s="96" t="str">
        <f>Junior_I!D5</f>
        <v>9. listopadu 2019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2"/>
      <c r="U5" s="92"/>
    </row>
    <row r="6" spans="4:21" ht="15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2"/>
      <c r="U6" s="92"/>
    </row>
    <row r="7" spans="20:21" ht="15">
      <c r="T7" s="92"/>
      <c r="U7" s="92"/>
    </row>
    <row r="8" spans="4:21" ht="15">
      <c r="D8" s="96" t="s">
        <v>81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  <c r="U8" s="9"/>
    </row>
    <row r="9" spans="4:21" ht="14.25"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"/>
      <c r="U9" s="9"/>
    </row>
    <row r="10" ht="15" thickBot="1"/>
    <row r="11" spans="1:22" ht="14.25">
      <c r="A11" s="102" t="s">
        <v>0</v>
      </c>
      <c r="B11" s="97" t="s">
        <v>1</v>
      </c>
      <c r="C11" s="107" t="s">
        <v>2</v>
      </c>
      <c r="D11" s="108"/>
      <c r="E11" s="109"/>
      <c r="F11" s="99" t="s">
        <v>8</v>
      </c>
      <c r="G11" s="100"/>
      <c r="H11" s="100"/>
      <c r="I11" s="100"/>
      <c r="J11" s="101"/>
      <c r="K11" s="99" t="s">
        <v>9</v>
      </c>
      <c r="L11" s="100"/>
      <c r="M11" s="100"/>
      <c r="N11" s="100"/>
      <c r="O11" s="101"/>
      <c r="P11" s="99" t="s">
        <v>10</v>
      </c>
      <c r="Q11" s="100"/>
      <c r="R11" s="100"/>
      <c r="S11" s="100"/>
      <c r="T11" s="101"/>
      <c r="U11" s="97" t="s">
        <v>11</v>
      </c>
      <c r="V11" s="102" t="s">
        <v>12</v>
      </c>
    </row>
    <row r="12" spans="1:22" ht="15" thickBot="1">
      <c r="A12" s="103"/>
      <c r="B12" s="98"/>
      <c r="C12" s="110"/>
      <c r="D12" s="111"/>
      <c r="E12" s="112"/>
      <c r="F12" s="2" t="s">
        <v>5</v>
      </c>
      <c r="G12" s="3" t="s">
        <v>3</v>
      </c>
      <c r="H12" s="3" t="s">
        <v>4</v>
      </c>
      <c r="I12" s="3" t="s">
        <v>6</v>
      </c>
      <c r="J12" s="4" t="s">
        <v>7</v>
      </c>
      <c r="K12" s="2" t="s">
        <v>5</v>
      </c>
      <c r="L12" s="3" t="s">
        <v>3</v>
      </c>
      <c r="M12" s="3" t="s">
        <v>4</v>
      </c>
      <c r="N12" s="3" t="s">
        <v>6</v>
      </c>
      <c r="O12" s="4" t="s">
        <v>7</v>
      </c>
      <c r="P12" s="2" t="s">
        <v>5</v>
      </c>
      <c r="Q12" s="3" t="s">
        <v>3</v>
      </c>
      <c r="R12" s="3" t="s">
        <v>4</v>
      </c>
      <c r="S12" s="3" t="s">
        <v>6</v>
      </c>
      <c r="T12" s="4" t="s">
        <v>7</v>
      </c>
      <c r="U12" s="98"/>
      <c r="V12" s="103"/>
    </row>
    <row r="13" spans="1:24" ht="14.25">
      <c r="A13" s="11">
        <f>_xlfn.RANK.EQ(V13,$V$13:$V$27,0)</f>
        <v>1</v>
      </c>
      <c r="B13" s="11">
        <v>37</v>
      </c>
      <c r="C13" s="58" t="s">
        <v>34</v>
      </c>
      <c r="D13" s="59"/>
      <c r="E13" s="60"/>
      <c r="F13" s="32"/>
      <c r="G13" s="33"/>
      <c r="H13" s="33"/>
      <c r="I13" s="33"/>
      <c r="J13" s="42"/>
      <c r="K13" s="32">
        <v>2</v>
      </c>
      <c r="L13" s="33">
        <v>1.6</v>
      </c>
      <c r="M13" s="33">
        <v>8.8</v>
      </c>
      <c r="N13" s="33"/>
      <c r="O13" s="42">
        <f>SUM(K13+L13+M13-N13)</f>
        <v>12.4</v>
      </c>
      <c r="P13" s="32">
        <v>2</v>
      </c>
      <c r="Q13" s="33">
        <v>1</v>
      </c>
      <c r="R13" s="33">
        <v>8.6</v>
      </c>
      <c r="S13" s="33"/>
      <c r="T13" s="42">
        <f>SUM(P13+Q13+R13-S13)</f>
        <v>11.6</v>
      </c>
      <c r="U13" s="12"/>
      <c r="V13" s="43">
        <f>SUM(J13+O13+T13-U13)</f>
        <v>24</v>
      </c>
      <c r="X13" s="21"/>
    </row>
    <row r="14" spans="1:24" ht="14.25">
      <c r="A14" s="11">
        <f aca="true" t="shared" si="0" ref="A14:A27">_xlfn.RANK.EQ(V14,$V$13:$V$27,0)</f>
        <v>2</v>
      </c>
      <c r="B14" s="1">
        <v>38</v>
      </c>
      <c r="C14" s="61" t="s">
        <v>63</v>
      </c>
      <c r="D14" s="62"/>
      <c r="E14" s="63"/>
      <c r="F14" s="34"/>
      <c r="G14" s="35"/>
      <c r="H14" s="35"/>
      <c r="I14" s="35"/>
      <c r="J14" s="44">
        <v>0</v>
      </c>
      <c r="K14" s="34">
        <v>2</v>
      </c>
      <c r="L14" s="35">
        <v>1.6</v>
      </c>
      <c r="M14" s="35">
        <v>8.3</v>
      </c>
      <c r="N14" s="35"/>
      <c r="O14" s="42">
        <f>SUM(K14+L14+M14-N14)</f>
        <v>11.9</v>
      </c>
      <c r="P14" s="34">
        <v>2</v>
      </c>
      <c r="Q14" s="35">
        <v>1.1</v>
      </c>
      <c r="R14" s="35">
        <v>8.4</v>
      </c>
      <c r="S14" s="35"/>
      <c r="T14" s="44">
        <f>SUM(P14+Q14+R14-S14)</f>
        <v>11.5</v>
      </c>
      <c r="U14" s="7"/>
      <c r="V14" s="45">
        <f>SUM(J14+O14+T14-U14)</f>
        <v>23.4</v>
      </c>
      <c r="X14" s="21"/>
    </row>
    <row r="15" spans="1:24" ht="14.25">
      <c r="A15" s="11">
        <f t="shared" si="0"/>
        <v>3</v>
      </c>
      <c r="B15" s="1">
        <v>35</v>
      </c>
      <c r="C15" s="61" t="s">
        <v>61</v>
      </c>
      <c r="D15" s="62"/>
      <c r="E15" s="63"/>
      <c r="F15" s="34"/>
      <c r="G15" s="35"/>
      <c r="H15" s="35"/>
      <c r="I15" s="35"/>
      <c r="J15" s="44"/>
      <c r="K15" s="34">
        <v>2</v>
      </c>
      <c r="L15" s="35">
        <v>1.3</v>
      </c>
      <c r="M15" s="35">
        <v>8.55</v>
      </c>
      <c r="N15" s="35"/>
      <c r="O15" s="44">
        <f>SUM(K15+L15+M15-N15)</f>
        <v>11.850000000000001</v>
      </c>
      <c r="P15" s="34">
        <v>2</v>
      </c>
      <c r="Q15" s="35">
        <v>0.9</v>
      </c>
      <c r="R15" s="35">
        <v>8.25</v>
      </c>
      <c r="S15" s="35"/>
      <c r="T15" s="44">
        <f>SUM(P15+Q15+R15-S15)</f>
        <v>11.15</v>
      </c>
      <c r="U15" s="7"/>
      <c r="V15" s="45">
        <f>SUM(J15+O15+T15-U15)</f>
        <v>23</v>
      </c>
      <c r="X15" s="21"/>
    </row>
    <row r="16" spans="1:24" ht="15" thickBot="1">
      <c r="A16" s="11">
        <f t="shared" si="0"/>
        <v>4</v>
      </c>
      <c r="B16" s="1">
        <v>36</v>
      </c>
      <c r="C16" s="61" t="s">
        <v>62</v>
      </c>
      <c r="D16" s="62"/>
      <c r="E16" s="63"/>
      <c r="F16" s="34"/>
      <c r="G16" s="35"/>
      <c r="H16" s="35"/>
      <c r="I16" s="35"/>
      <c r="J16" s="44"/>
      <c r="K16" s="34">
        <v>2</v>
      </c>
      <c r="L16" s="35">
        <v>1.3</v>
      </c>
      <c r="M16" s="35">
        <v>8.05</v>
      </c>
      <c r="N16" s="35"/>
      <c r="O16" s="44">
        <f>SUM(K16+L16+M16-N16)</f>
        <v>11.350000000000001</v>
      </c>
      <c r="P16" s="34">
        <v>2</v>
      </c>
      <c r="Q16" s="35">
        <v>0.8</v>
      </c>
      <c r="R16" s="35">
        <v>8.45</v>
      </c>
      <c r="S16" s="35"/>
      <c r="T16" s="44">
        <f>SUM(P16+Q16+R16-S16)</f>
        <v>11.25</v>
      </c>
      <c r="U16" s="7"/>
      <c r="V16" s="45">
        <f>SUM(J16+O16+T16-U16)</f>
        <v>22.6</v>
      </c>
      <c r="X16" s="21"/>
    </row>
    <row r="17" spans="1:24" ht="14.25" hidden="1">
      <c r="A17" s="11">
        <f t="shared" si="0"/>
        <v>5</v>
      </c>
      <c r="B17" s="1"/>
      <c r="C17" s="61"/>
      <c r="D17" s="62"/>
      <c r="E17" s="63"/>
      <c r="F17" s="34"/>
      <c r="G17" s="35"/>
      <c r="H17" s="35"/>
      <c r="I17" s="35"/>
      <c r="J17" s="44">
        <f aca="true" t="shared" si="1" ref="J17:J27">SUM(F17+G17+H17-I17)</f>
        <v>0</v>
      </c>
      <c r="K17" s="34"/>
      <c r="L17" s="35"/>
      <c r="M17" s="35"/>
      <c r="N17" s="35"/>
      <c r="O17" s="44">
        <f aca="true" t="shared" si="2" ref="O17:O27">SUM(K17+L17+M17-N17)</f>
        <v>0</v>
      </c>
      <c r="P17" s="34"/>
      <c r="Q17" s="35"/>
      <c r="R17" s="35"/>
      <c r="S17" s="35"/>
      <c r="T17" s="44">
        <f aca="true" t="shared" si="3" ref="T17:T27">SUM(P17+Q17+R17-S17)</f>
        <v>0</v>
      </c>
      <c r="U17" s="7"/>
      <c r="V17" s="45">
        <f aca="true" t="shared" si="4" ref="V17:V26">SUM(J17+O17+T17-U17)</f>
        <v>0</v>
      </c>
      <c r="X17" s="21"/>
    </row>
    <row r="18" spans="1:24" ht="14.25" hidden="1">
      <c r="A18" s="11">
        <f t="shared" si="0"/>
        <v>5</v>
      </c>
      <c r="B18" s="1"/>
      <c r="C18" s="61"/>
      <c r="D18" s="62"/>
      <c r="E18" s="63"/>
      <c r="F18" s="34"/>
      <c r="G18" s="35"/>
      <c r="H18" s="35"/>
      <c r="I18" s="35"/>
      <c r="J18" s="44">
        <f t="shared" si="1"/>
        <v>0</v>
      </c>
      <c r="K18" s="34"/>
      <c r="L18" s="35"/>
      <c r="M18" s="35"/>
      <c r="N18" s="35"/>
      <c r="O18" s="44">
        <f t="shared" si="2"/>
        <v>0</v>
      </c>
      <c r="P18" s="34"/>
      <c r="Q18" s="35"/>
      <c r="R18" s="35"/>
      <c r="S18" s="35"/>
      <c r="T18" s="44">
        <f t="shared" si="3"/>
        <v>0</v>
      </c>
      <c r="U18" s="7"/>
      <c r="V18" s="45">
        <f t="shared" si="4"/>
        <v>0</v>
      </c>
      <c r="X18" s="21"/>
    </row>
    <row r="19" spans="1:24" ht="14.25" hidden="1">
      <c r="A19" s="11">
        <f t="shared" si="0"/>
        <v>5</v>
      </c>
      <c r="B19" s="1"/>
      <c r="C19" s="61"/>
      <c r="D19" s="62"/>
      <c r="E19" s="63"/>
      <c r="F19" s="34"/>
      <c r="G19" s="35"/>
      <c r="H19" s="35"/>
      <c r="I19" s="35"/>
      <c r="J19" s="44">
        <f t="shared" si="1"/>
        <v>0</v>
      </c>
      <c r="K19" s="34"/>
      <c r="L19" s="35"/>
      <c r="M19" s="35"/>
      <c r="N19" s="35"/>
      <c r="O19" s="44">
        <f t="shared" si="2"/>
        <v>0</v>
      </c>
      <c r="P19" s="34"/>
      <c r="Q19" s="35"/>
      <c r="R19" s="35"/>
      <c r="S19" s="35"/>
      <c r="T19" s="44">
        <f t="shared" si="3"/>
        <v>0</v>
      </c>
      <c r="U19" s="7"/>
      <c r="V19" s="45">
        <f t="shared" si="4"/>
        <v>0</v>
      </c>
      <c r="X19" s="21"/>
    </row>
    <row r="20" spans="1:24" ht="14.25" hidden="1">
      <c r="A20" s="11">
        <f t="shared" si="0"/>
        <v>5</v>
      </c>
      <c r="B20" s="1"/>
      <c r="C20" s="61"/>
      <c r="D20" s="62"/>
      <c r="E20" s="63"/>
      <c r="F20" s="34"/>
      <c r="G20" s="35"/>
      <c r="H20" s="35"/>
      <c r="I20" s="35"/>
      <c r="J20" s="44">
        <f t="shared" si="1"/>
        <v>0</v>
      </c>
      <c r="K20" s="34"/>
      <c r="L20" s="35"/>
      <c r="M20" s="35"/>
      <c r="N20" s="35"/>
      <c r="O20" s="44">
        <f t="shared" si="2"/>
        <v>0</v>
      </c>
      <c r="P20" s="34"/>
      <c r="Q20" s="35"/>
      <c r="R20" s="35"/>
      <c r="S20" s="35"/>
      <c r="T20" s="44">
        <f t="shared" si="3"/>
        <v>0</v>
      </c>
      <c r="U20" s="7"/>
      <c r="V20" s="45">
        <f t="shared" si="4"/>
        <v>0</v>
      </c>
      <c r="X20" s="21"/>
    </row>
    <row r="21" spans="1:24" ht="14.25" hidden="1">
      <c r="A21" s="11">
        <f t="shared" si="0"/>
        <v>5</v>
      </c>
      <c r="B21" s="1"/>
      <c r="C21" s="61"/>
      <c r="D21" s="62"/>
      <c r="E21" s="63"/>
      <c r="F21" s="34"/>
      <c r="G21" s="35"/>
      <c r="H21" s="35"/>
      <c r="I21" s="35"/>
      <c r="J21" s="44">
        <f t="shared" si="1"/>
        <v>0</v>
      </c>
      <c r="K21" s="34"/>
      <c r="L21" s="35"/>
      <c r="M21" s="35"/>
      <c r="N21" s="35"/>
      <c r="O21" s="44">
        <f t="shared" si="2"/>
        <v>0</v>
      </c>
      <c r="P21" s="34"/>
      <c r="Q21" s="35"/>
      <c r="R21" s="35"/>
      <c r="S21" s="35"/>
      <c r="T21" s="44">
        <f t="shared" si="3"/>
        <v>0</v>
      </c>
      <c r="U21" s="7"/>
      <c r="V21" s="45">
        <f t="shared" si="4"/>
        <v>0</v>
      </c>
      <c r="X21" s="21"/>
    </row>
    <row r="22" spans="1:24" ht="14.25" hidden="1">
      <c r="A22" s="11">
        <f t="shared" si="0"/>
        <v>5</v>
      </c>
      <c r="B22" s="1"/>
      <c r="C22" s="61"/>
      <c r="D22" s="62"/>
      <c r="E22" s="63"/>
      <c r="F22" s="34"/>
      <c r="G22" s="35"/>
      <c r="H22" s="35"/>
      <c r="I22" s="35"/>
      <c r="J22" s="44">
        <f t="shared" si="1"/>
        <v>0</v>
      </c>
      <c r="K22" s="34"/>
      <c r="L22" s="35"/>
      <c r="M22" s="35"/>
      <c r="N22" s="35"/>
      <c r="O22" s="44">
        <f t="shared" si="2"/>
        <v>0</v>
      </c>
      <c r="P22" s="34"/>
      <c r="Q22" s="35"/>
      <c r="R22" s="35"/>
      <c r="S22" s="35"/>
      <c r="T22" s="44">
        <f t="shared" si="3"/>
        <v>0</v>
      </c>
      <c r="U22" s="7"/>
      <c r="V22" s="45">
        <f t="shared" si="4"/>
        <v>0</v>
      </c>
      <c r="X22" s="21"/>
    </row>
    <row r="23" spans="1:24" ht="14.25" hidden="1">
      <c r="A23" s="11">
        <f t="shared" si="0"/>
        <v>5</v>
      </c>
      <c r="B23" s="1"/>
      <c r="C23" s="61"/>
      <c r="D23" s="62"/>
      <c r="E23" s="63"/>
      <c r="F23" s="34"/>
      <c r="G23" s="35"/>
      <c r="H23" s="35"/>
      <c r="I23" s="35"/>
      <c r="J23" s="44">
        <f t="shared" si="1"/>
        <v>0</v>
      </c>
      <c r="K23" s="34"/>
      <c r="L23" s="35"/>
      <c r="M23" s="35"/>
      <c r="N23" s="35"/>
      <c r="O23" s="44">
        <f t="shared" si="2"/>
        <v>0</v>
      </c>
      <c r="P23" s="34"/>
      <c r="Q23" s="35"/>
      <c r="R23" s="35"/>
      <c r="S23" s="35"/>
      <c r="T23" s="44">
        <f t="shared" si="3"/>
        <v>0</v>
      </c>
      <c r="U23" s="7"/>
      <c r="V23" s="45">
        <f t="shared" si="4"/>
        <v>0</v>
      </c>
      <c r="X23" s="21"/>
    </row>
    <row r="24" spans="1:24" ht="14.25" hidden="1">
      <c r="A24" s="11">
        <f t="shared" si="0"/>
        <v>5</v>
      </c>
      <c r="B24" s="1"/>
      <c r="C24" s="61"/>
      <c r="D24" s="62"/>
      <c r="E24" s="63"/>
      <c r="F24" s="34"/>
      <c r="G24" s="35"/>
      <c r="H24" s="35"/>
      <c r="I24" s="35"/>
      <c r="J24" s="44">
        <f t="shared" si="1"/>
        <v>0</v>
      </c>
      <c r="K24" s="34"/>
      <c r="L24" s="35"/>
      <c r="M24" s="35"/>
      <c r="N24" s="35"/>
      <c r="O24" s="44">
        <f t="shared" si="2"/>
        <v>0</v>
      </c>
      <c r="P24" s="34"/>
      <c r="Q24" s="35"/>
      <c r="R24" s="35"/>
      <c r="S24" s="35"/>
      <c r="T24" s="44">
        <f t="shared" si="3"/>
        <v>0</v>
      </c>
      <c r="U24" s="7"/>
      <c r="V24" s="45">
        <f t="shared" si="4"/>
        <v>0</v>
      </c>
      <c r="X24" s="30"/>
    </row>
    <row r="25" spans="1:24" ht="14.25" hidden="1">
      <c r="A25" s="11">
        <f t="shared" si="0"/>
        <v>5</v>
      </c>
      <c r="B25" s="1"/>
      <c r="C25" s="61"/>
      <c r="D25" s="62"/>
      <c r="E25" s="63"/>
      <c r="F25" s="34"/>
      <c r="G25" s="35"/>
      <c r="H25" s="35"/>
      <c r="I25" s="35"/>
      <c r="J25" s="44">
        <f t="shared" si="1"/>
        <v>0</v>
      </c>
      <c r="K25" s="34"/>
      <c r="L25" s="35"/>
      <c r="M25" s="35"/>
      <c r="N25" s="35"/>
      <c r="O25" s="44">
        <f t="shared" si="2"/>
        <v>0</v>
      </c>
      <c r="P25" s="34"/>
      <c r="Q25" s="35"/>
      <c r="R25" s="35"/>
      <c r="S25" s="35"/>
      <c r="T25" s="44">
        <f t="shared" si="3"/>
        <v>0</v>
      </c>
      <c r="U25" s="7"/>
      <c r="V25" s="45">
        <f t="shared" si="4"/>
        <v>0</v>
      </c>
      <c r="X25" s="30"/>
    </row>
    <row r="26" spans="1:24" ht="14.25" hidden="1">
      <c r="A26" s="11">
        <f t="shared" si="0"/>
        <v>5</v>
      </c>
      <c r="B26" s="1"/>
      <c r="C26" s="61"/>
      <c r="D26" s="62"/>
      <c r="E26" s="63"/>
      <c r="F26" s="34"/>
      <c r="G26" s="35"/>
      <c r="H26" s="35"/>
      <c r="I26" s="35"/>
      <c r="J26" s="44">
        <f t="shared" si="1"/>
        <v>0</v>
      </c>
      <c r="K26" s="34"/>
      <c r="L26" s="35"/>
      <c r="M26" s="35"/>
      <c r="N26" s="35"/>
      <c r="O26" s="44">
        <f t="shared" si="2"/>
        <v>0</v>
      </c>
      <c r="P26" s="34"/>
      <c r="Q26" s="35"/>
      <c r="R26" s="35"/>
      <c r="S26" s="35"/>
      <c r="T26" s="44">
        <f t="shared" si="3"/>
        <v>0</v>
      </c>
      <c r="U26" s="7"/>
      <c r="V26" s="45">
        <f t="shared" si="4"/>
        <v>0</v>
      </c>
      <c r="X26" s="30"/>
    </row>
    <row r="27" spans="1:24" ht="15" hidden="1" thickBot="1">
      <c r="A27" s="31">
        <f t="shared" si="0"/>
        <v>5</v>
      </c>
      <c r="B27" s="13"/>
      <c r="C27" s="113"/>
      <c r="D27" s="114"/>
      <c r="E27" s="89"/>
      <c r="F27" s="36"/>
      <c r="G27" s="37"/>
      <c r="H27" s="37"/>
      <c r="I27" s="37"/>
      <c r="J27" s="46">
        <f t="shared" si="1"/>
        <v>0</v>
      </c>
      <c r="K27" s="36"/>
      <c r="L27" s="37"/>
      <c r="M27" s="37"/>
      <c r="N27" s="37"/>
      <c r="O27" s="46">
        <f t="shared" si="2"/>
        <v>0</v>
      </c>
      <c r="P27" s="36"/>
      <c r="Q27" s="37"/>
      <c r="R27" s="37"/>
      <c r="S27" s="37"/>
      <c r="T27" s="46">
        <f t="shared" si="3"/>
        <v>0</v>
      </c>
      <c r="U27" s="14"/>
      <c r="V27" s="47">
        <f>SUM(J27+O27+T27-U27)</f>
        <v>0</v>
      </c>
      <c r="X27" s="30"/>
    </row>
    <row r="28" spans="1:22" ht="14.25">
      <c r="A28" s="15"/>
      <c r="B28" s="15"/>
      <c r="C28" s="15"/>
      <c r="D28" s="15"/>
      <c r="E28" s="15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7"/>
    </row>
    <row r="30" spans="4:20" ht="14.25">
      <c r="D30" s="106"/>
      <c r="E30" s="106"/>
      <c r="F30" s="106"/>
      <c r="G30" s="106"/>
      <c r="K30" s="5"/>
      <c r="L30" s="5"/>
      <c r="M30" s="5"/>
      <c r="N30" s="5"/>
      <c r="Q30" s="5"/>
      <c r="R30" s="5"/>
      <c r="S30" s="5"/>
      <c r="T30" s="5"/>
    </row>
    <row r="31" spans="1:20" ht="14.25">
      <c r="A31" t="s">
        <v>14</v>
      </c>
      <c r="D31" s="106" t="s">
        <v>73</v>
      </c>
      <c r="E31" s="106"/>
      <c r="F31" s="106"/>
      <c r="G31" s="106"/>
      <c r="K31" s="105" t="s">
        <v>75</v>
      </c>
      <c r="L31" s="105"/>
      <c r="M31" s="105"/>
      <c r="N31" s="105"/>
      <c r="Q31" s="105" t="s">
        <v>76</v>
      </c>
      <c r="R31" s="105"/>
      <c r="S31" s="105"/>
      <c r="T31" s="105"/>
    </row>
    <row r="32" spans="1:20" ht="14.25">
      <c r="A32" t="s">
        <v>15</v>
      </c>
      <c r="D32" s="106" t="s">
        <v>74</v>
      </c>
      <c r="E32" s="106"/>
      <c r="F32" s="106"/>
      <c r="G32" s="106"/>
      <c r="K32" s="104" t="s">
        <v>16</v>
      </c>
      <c r="L32" s="104"/>
      <c r="M32" s="104"/>
      <c r="N32" s="104"/>
      <c r="Q32" s="104" t="s">
        <v>17</v>
      </c>
      <c r="R32" s="104"/>
      <c r="S32" s="104"/>
      <c r="T32" s="104"/>
    </row>
  </sheetData>
  <sheetProtection/>
  <mergeCells count="21">
    <mergeCell ref="D30:G30"/>
    <mergeCell ref="D31:G31"/>
    <mergeCell ref="D32:G32"/>
    <mergeCell ref="K32:N32"/>
    <mergeCell ref="Q32:T32"/>
    <mergeCell ref="K31:N31"/>
    <mergeCell ref="Q31:T31"/>
    <mergeCell ref="V11:V12"/>
    <mergeCell ref="D1:S2"/>
    <mergeCell ref="T2:U7"/>
    <mergeCell ref="D3:S4"/>
    <mergeCell ref="D5:S6"/>
    <mergeCell ref="D8:S9"/>
    <mergeCell ref="F11:J11"/>
    <mergeCell ref="K11:O11"/>
    <mergeCell ref="P11:T11"/>
    <mergeCell ref="U11:U12"/>
    <mergeCell ref="C27:E27"/>
    <mergeCell ref="A11:A12"/>
    <mergeCell ref="B11:B12"/>
    <mergeCell ref="C11:E12"/>
  </mergeCells>
  <printOptions horizontalCentered="1"/>
  <pageMargins left="0.31496062992125984" right="0.31496062992125984" top="0.3937007874015748" bottom="0.7874015748031497" header="0.31496062992125984" footer="0.31496062992125984"/>
  <pageSetup fitToHeight="0" fitToWidth="1" horizontalDpi="600" verticalDpi="600" orientation="landscape" paperSize="9" r:id="rId3"/>
  <headerFooter alignWithMargins="0">
    <oddFooter>&amp;L&amp;G&amp;R&amp;G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Pečenka</dc:creator>
  <cp:keywords/>
  <dc:description/>
  <cp:lastModifiedBy>Admin</cp:lastModifiedBy>
  <cp:lastPrinted>2019-11-12T06:10:16Z</cp:lastPrinted>
  <dcterms:created xsi:type="dcterms:W3CDTF">2018-03-13T19:15:29Z</dcterms:created>
  <dcterms:modified xsi:type="dcterms:W3CDTF">2019-11-13T07:50:28Z</dcterms:modified>
  <cp:category/>
  <cp:version/>
  <cp:contentType/>
  <cp:contentStatus/>
</cp:coreProperties>
</file>